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6440"/>
  </bookViews>
  <sheets>
    <sheet name="Sheet1" sheetId="1" r:id="rId1"/>
    <sheet name="Sheet1-1" sheetId="2" r:id="rId2"/>
    <sheet name="Sheet2" sheetId="3" r:id="rId3"/>
    <sheet name="Sheet3" sheetId="4" r:id="rId4"/>
  </sheets>
  <calcPr calcId="145621"/>
</workbook>
</file>

<file path=xl/calcChain.xml><?xml version="1.0" encoding="utf-8"?>
<calcChain xmlns="http://schemas.openxmlformats.org/spreadsheetml/2006/main">
  <c r="J32" i="1" l="1"/>
  <c r="J33" i="1"/>
  <c r="J34" i="1"/>
  <c r="J35" i="1"/>
  <c r="J36" i="1"/>
  <c r="J37" i="1"/>
  <c r="J38" i="1"/>
  <c r="J39" i="1"/>
  <c r="J40" i="1"/>
  <c r="J41" i="1"/>
  <c r="J42" i="1"/>
  <c r="I36" i="1"/>
  <c r="I37" i="1"/>
  <c r="I38" i="1"/>
  <c r="I39" i="1"/>
  <c r="I40" i="1"/>
  <c r="I41" i="1"/>
  <c r="I42" i="1"/>
  <c r="I31" i="1"/>
  <c r="I32" i="1"/>
  <c r="J42" i="2" l="1"/>
  <c r="I42" i="2"/>
  <c r="J41" i="2"/>
  <c r="I41" i="2"/>
  <c r="J40" i="2"/>
  <c r="I40" i="2"/>
  <c r="J39" i="2"/>
  <c r="I39" i="2"/>
  <c r="J38" i="2"/>
  <c r="I38" i="2"/>
  <c r="J37" i="2"/>
  <c r="I37" i="2"/>
  <c r="J36" i="2"/>
  <c r="I36" i="2"/>
  <c r="J35" i="2"/>
  <c r="I35" i="2"/>
  <c r="J34" i="2"/>
  <c r="I34" i="2"/>
  <c r="J33" i="2"/>
  <c r="I33" i="2"/>
  <c r="J32" i="2"/>
  <c r="I32" i="2"/>
  <c r="J31" i="2"/>
  <c r="J43" i="2" s="1"/>
  <c r="I31" i="2"/>
  <c r="J25" i="2"/>
  <c r="J26" i="2" s="1"/>
  <c r="J24" i="2"/>
  <c r="I24" i="2"/>
  <c r="G24" i="2"/>
  <c r="J23" i="2"/>
  <c r="I23" i="2"/>
  <c r="G23" i="2"/>
  <c r="G25" i="2" s="1"/>
  <c r="J22" i="2"/>
  <c r="I22" i="2"/>
  <c r="I25" i="2" s="1"/>
  <c r="G22" i="2"/>
  <c r="J16" i="2"/>
  <c r="F16" i="2"/>
  <c r="G49" i="2" s="1"/>
  <c r="F15" i="2"/>
  <c r="G48" i="2" s="1"/>
  <c r="F14" i="2"/>
  <c r="G47" i="2" s="1"/>
  <c r="I35" i="1"/>
  <c r="I34" i="1"/>
  <c r="I33" i="1"/>
  <c r="J31" i="1"/>
  <c r="G25" i="1"/>
  <c r="G26" i="1" s="1"/>
  <c r="J24" i="1"/>
  <c r="I24" i="1"/>
  <c r="G24" i="1"/>
  <c r="J23" i="1"/>
  <c r="J25" i="1" s="1"/>
  <c r="I23" i="1"/>
  <c r="G23" i="1"/>
  <c r="J22" i="1"/>
  <c r="I22" i="1"/>
  <c r="I25" i="1" s="1"/>
  <c r="G22" i="1"/>
  <c r="J16" i="1"/>
  <c r="F16" i="1"/>
  <c r="G49" i="1" s="1"/>
  <c r="F15" i="1"/>
  <c r="G48" i="1" s="1"/>
  <c r="F14" i="1"/>
  <c r="G47" i="1" l="1"/>
  <c r="I26" i="1"/>
  <c r="I27" i="1" s="1"/>
  <c r="J43" i="1"/>
  <c r="G26" i="2"/>
  <c r="G27" i="2" s="1"/>
  <c r="I47" i="2" s="1"/>
  <c r="J47" i="2" s="1"/>
  <c r="I49" i="2"/>
  <c r="J49" i="2" s="1"/>
  <c r="J26" i="1"/>
  <c r="J27" i="1" s="1"/>
  <c r="I26" i="2"/>
  <c r="I27" i="2"/>
  <c r="I48" i="2" s="1"/>
  <c r="J48" i="2" s="1"/>
  <c r="G27" i="1"/>
  <c r="J27" i="2"/>
  <c r="I47" i="1" l="1"/>
  <c r="J47" i="1" s="1"/>
  <c r="I48" i="1"/>
  <c r="J48" i="1" s="1"/>
  <c r="I49" i="1"/>
  <c r="J49" i="1" s="1"/>
</calcChain>
</file>

<file path=xl/sharedStrings.xml><?xml version="1.0" encoding="utf-8"?>
<sst xmlns="http://schemas.openxmlformats.org/spreadsheetml/2006/main" count="103" uniqueCount="52">
  <si>
    <t>Club/Society Event Financial Planner</t>
  </si>
  <si>
    <t>Club/Society:</t>
  </si>
  <si>
    <t>Account Number:</t>
  </si>
  <si>
    <t xml:space="preserve">   Date of Event:</t>
  </si>
  <si>
    <t>Account Name:</t>
  </si>
  <si>
    <t xml:space="preserve">  Name of Event:</t>
  </si>
  <si>
    <t>Venue:</t>
  </si>
  <si>
    <t>INCOME</t>
  </si>
  <si>
    <t>Ticket Income (Variable)</t>
  </si>
  <si>
    <t>Sponsorship Income (Fixed)</t>
  </si>
  <si>
    <t>Expected Attendance:</t>
  </si>
  <si>
    <t>Company</t>
  </si>
  <si>
    <t>Amount</t>
  </si>
  <si>
    <t>Upper Ticket Price:</t>
  </si>
  <si>
    <t>Student housing co</t>
  </si>
  <si>
    <t>Lower Ticket Price:</t>
  </si>
  <si>
    <t>Attendance Level</t>
  </si>
  <si>
    <t>Ticket Income</t>
  </si>
  <si>
    <t>Total Sponsorship Income</t>
  </si>
  <si>
    <t>(based on expected attendance &amp; lowest ticket price)</t>
  </si>
  <si>
    <t>EXPENDITURE</t>
  </si>
  <si>
    <t>Cost, based on each attendance level:</t>
  </si>
  <si>
    <t>Cost per person</t>
  </si>
  <si>
    <t>Food</t>
  </si>
  <si>
    <t>Beverage</t>
  </si>
  <si>
    <t>Other (specify)</t>
  </si>
  <si>
    <t>Sub Total</t>
  </si>
  <si>
    <t xml:space="preserve">+ VAT (20%) if applicable </t>
  </si>
  <si>
    <t>Variable Costs Total</t>
  </si>
  <si>
    <t>Cost</t>
  </si>
  <si>
    <t>VAT (20%)</t>
  </si>
  <si>
    <t>Total</t>
  </si>
  <si>
    <t>Venue/facilities</t>
  </si>
  <si>
    <t>Ticket Printing</t>
  </si>
  <si>
    <t>Publicity Printing</t>
  </si>
  <si>
    <t>Publicity Distribution</t>
  </si>
  <si>
    <t>Transport/travel</t>
  </si>
  <si>
    <t>Band</t>
  </si>
  <si>
    <t>DJs</t>
  </si>
  <si>
    <t>Other entertainments</t>
  </si>
  <si>
    <t>Equipment Cost</t>
  </si>
  <si>
    <t>Security/Stewards</t>
  </si>
  <si>
    <t>Decorations</t>
  </si>
  <si>
    <t>Other (*specify)</t>
  </si>
  <si>
    <t>Fixed Costs Total</t>
  </si>
  <si>
    <t>TOTAL</t>
  </si>
  <si>
    <t>Attendance</t>
  </si>
  <si>
    <t>Income</t>
  </si>
  <si>
    <t>Expenditure</t>
  </si>
  <si>
    <t>Profit</t>
  </si>
  <si>
    <t>Add up the variable &amp; fixed income/expenditure from above</t>
  </si>
  <si>
    <t>The Event Planning Committee has to consider the viability of your event.  As a general rule, you should aim to break even or profit at 65% attendance.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</si>
</sst>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£&quot;#,##0.00&quot; &quot;;&quot;-£&quot;#,##0.00&quot; &quot;;&quot; £-&quot;#&quot; &quot;"/>
    <numFmt numFmtId="165" formatCode="[$£-809]0.00"/>
  </numFmts>
  <fonts count="13" x14ac:knownFonts="1">
    <font>
      <sz val="12"/>
      <color indexed="8"/>
      <name val="Verdana"/>
    </font>
    <font>
      <sz val="10"/>
      <color indexed="8"/>
      <name val="Arial"/>
    </font>
    <font>
      <b/>
      <u/>
      <sz val="36"/>
      <color indexed="8"/>
      <name val="Calibri"/>
    </font>
    <font>
      <sz val="16"/>
      <color indexed="8"/>
      <name val="Calibri"/>
    </font>
    <font>
      <sz val="10"/>
      <color indexed="8"/>
      <name val="Calibri"/>
    </font>
    <font>
      <b/>
      <sz val="48"/>
      <color indexed="8"/>
      <name val="Calibri"/>
    </font>
    <font>
      <b/>
      <sz val="16"/>
      <color indexed="8"/>
      <name val="Calibri"/>
    </font>
    <font>
      <sz val="11"/>
      <color indexed="8"/>
      <name val="Calibri"/>
    </font>
    <font>
      <u/>
      <sz val="16"/>
      <color indexed="8"/>
      <name val="Calibri"/>
    </font>
    <font>
      <sz val="12"/>
      <color indexed="8"/>
      <name val="Calibri"/>
    </font>
    <font>
      <i/>
      <sz val="16"/>
      <color indexed="8"/>
      <name val="Calibri"/>
    </font>
    <font>
      <b/>
      <sz val="36"/>
      <color indexed="8"/>
      <name val="Calibri"/>
    </font>
    <font>
      <sz val="9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5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ck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69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/>
    <xf numFmtId="0" fontId="3" fillId="0" borderId="1" xfId="0" applyNumberFormat="1" applyFont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1" fontId="4" fillId="0" borderId="4" xfId="0" applyNumberFormat="1" applyFont="1" applyBorder="1" applyAlignment="1"/>
    <xf numFmtId="1" fontId="4" fillId="0" borderId="6" xfId="0" applyNumberFormat="1" applyFont="1" applyBorder="1" applyAlignment="1"/>
    <xf numFmtId="0" fontId="1" fillId="0" borderId="6" xfId="0" applyFont="1" applyBorder="1" applyAlignment="1"/>
    <xf numFmtId="1" fontId="3" fillId="0" borderId="1" xfId="0" applyNumberFormat="1" applyFont="1" applyBorder="1" applyAlignment="1"/>
    <xf numFmtId="1" fontId="3" fillId="0" borderId="7" xfId="0" applyNumberFormat="1" applyFont="1" applyBorder="1" applyAlignment="1"/>
    <xf numFmtId="9" fontId="3" fillId="0" borderId="1" xfId="0" applyNumberFormat="1" applyFont="1" applyBorder="1" applyAlignment="1">
      <alignment horizontal="center"/>
    </xf>
    <xf numFmtId="9" fontId="3" fillId="0" borderId="7" xfId="0" applyNumberFormat="1" applyFont="1" applyBorder="1" applyAlignment="1">
      <alignment horizontal="center"/>
    </xf>
    <xf numFmtId="0" fontId="1" fillId="0" borderId="8" xfId="0" applyFont="1" applyBorder="1" applyAlignment="1"/>
    <xf numFmtId="1" fontId="3" fillId="0" borderId="12" xfId="0" applyNumberFormat="1" applyFont="1" applyBorder="1" applyAlignment="1">
      <alignment horizontal="right"/>
    </xf>
    <xf numFmtId="1" fontId="3" fillId="0" borderId="13" xfId="0" applyNumberFormat="1" applyFont="1" applyBorder="1" applyAlignment="1"/>
    <xf numFmtId="0" fontId="3" fillId="2" borderId="12" xfId="0" applyNumberFormat="1" applyFont="1" applyFill="1" applyBorder="1" applyAlignment="1">
      <alignment horizontal="center"/>
    </xf>
    <xf numFmtId="0" fontId="1" fillId="0" borderId="14" xfId="0" applyFont="1" applyBorder="1" applyAlignment="1"/>
    <xf numFmtId="0" fontId="3" fillId="0" borderId="17" xfId="0" applyNumberFormat="1" applyFont="1" applyBorder="1" applyAlignment="1"/>
    <xf numFmtId="0" fontId="3" fillId="0" borderId="21" xfId="0" applyNumberFormat="1" applyFont="1" applyBorder="1" applyAlignment="1"/>
    <xf numFmtId="1" fontId="3" fillId="0" borderId="22" xfId="0" applyNumberFormat="1" applyFont="1" applyBorder="1" applyAlignment="1"/>
    <xf numFmtId="1" fontId="3" fillId="0" borderId="22" xfId="0" applyNumberFormat="1" applyFont="1" applyBorder="1" applyAlignment="1">
      <alignment wrapText="1"/>
    </xf>
    <xf numFmtId="1" fontId="3" fillId="0" borderId="8" xfId="0" applyNumberFormat="1" applyFont="1" applyBorder="1" applyAlignment="1"/>
    <xf numFmtId="0" fontId="3" fillId="2" borderId="25" xfId="0" applyNumberFormat="1" applyFont="1" applyFill="1" applyBorder="1" applyAlignment="1">
      <alignment horizontal="center"/>
    </xf>
    <xf numFmtId="0" fontId="3" fillId="3" borderId="27" xfId="0" applyNumberFormat="1" applyFont="1" applyFill="1" applyBorder="1" applyAlignment="1"/>
    <xf numFmtId="0" fontId="3" fillId="3" borderId="29" xfId="0" applyNumberFormat="1" applyFont="1" applyFill="1" applyBorder="1" applyAlignment="1"/>
    <xf numFmtId="0" fontId="3" fillId="3" borderId="31" xfId="0" applyNumberFormat="1" applyFont="1" applyFill="1" applyBorder="1" applyAlignment="1"/>
    <xf numFmtId="0" fontId="3" fillId="3" borderId="21" xfId="0" applyNumberFormat="1" applyFont="1" applyFill="1" applyBorder="1" applyAlignment="1"/>
    <xf numFmtId="1" fontId="3" fillId="0" borderId="32" xfId="0" applyNumberFormat="1" applyFont="1" applyBorder="1" applyAlignment="1"/>
    <xf numFmtId="0" fontId="1" fillId="0" borderId="4" xfId="0" applyFont="1" applyBorder="1" applyAlignment="1"/>
    <xf numFmtId="1" fontId="3" fillId="0" borderId="4" xfId="0" applyNumberFormat="1" applyFont="1" applyBorder="1" applyAlignment="1"/>
    <xf numFmtId="1" fontId="7" fillId="0" borderId="1" xfId="0" applyNumberFormat="1" applyFont="1" applyBorder="1" applyAlignment="1"/>
    <xf numFmtId="1" fontId="8" fillId="0" borderId="6" xfId="0" applyNumberFormat="1" applyFont="1" applyBorder="1" applyAlignment="1"/>
    <xf numFmtId="1" fontId="3" fillId="0" borderId="6" xfId="0" applyNumberFormat="1" applyFont="1" applyBorder="1" applyAlignment="1"/>
    <xf numFmtId="1" fontId="3" fillId="0" borderId="33" xfId="0" applyNumberFormat="1" applyFont="1" applyBorder="1" applyAlignment="1"/>
    <xf numFmtId="1" fontId="4" fillId="0" borderId="1" xfId="0" applyNumberFormat="1" applyFont="1" applyBorder="1" applyAlignment="1"/>
    <xf numFmtId="1" fontId="9" fillId="0" borderId="1" xfId="0" applyNumberFormat="1" applyFont="1" applyBorder="1" applyAlignment="1">
      <alignment vertical="top"/>
    </xf>
    <xf numFmtId="1" fontId="3" fillId="0" borderId="34" xfId="0" applyNumberFormat="1" applyFont="1" applyBorder="1" applyAlignment="1">
      <alignment horizontal="center"/>
    </xf>
    <xf numFmtId="1" fontId="3" fillId="0" borderId="34" xfId="0" applyNumberFormat="1" applyFont="1" applyBorder="1" applyAlignment="1"/>
    <xf numFmtId="0" fontId="3" fillId="2" borderId="35" xfId="0" applyNumberFormat="1" applyFont="1" applyFill="1" applyBorder="1" applyAlignment="1">
      <alignment horizontal="center"/>
    </xf>
    <xf numFmtId="9" fontId="3" fillId="2" borderId="37" xfId="0" applyNumberFormat="1" applyFont="1" applyFill="1" applyBorder="1" applyAlignment="1">
      <alignment horizontal="center"/>
    </xf>
    <xf numFmtId="9" fontId="3" fillId="2" borderId="21" xfId="0" applyNumberFormat="1" applyFont="1" applyFill="1" applyBorder="1" applyAlignment="1">
      <alignment horizontal="center"/>
    </xf>
    <xf numFmtId="1" fontId="7" fillId="0" borderId="8" xfId="0" applyNumberFormat="1" applyFont="1" applyBorder="1" applyAlignment="1"/>
    <xf numFmtId="164" fontId="3" fillId="0" borderId="38" xfId="0" applyNumberFormat="1" applyFont="1" applyBorder="1" applyAlignment="1"/>
    <xf numFmtId="164" fontId="3" fillId="0" borderId="40" xfId="0" applyNumberFormat="1" applyFont="1" applyBorder="1" applyAlignment="1"/>
    <xf numFmtId="164" fontId="3" fillId="0" borderId="12" xfId="0" applyNumberFormat="1" applyFont="1" applyBorder="1" applyAlignment="1"/>
    <xf numFmtId="0" fontId="3" fillId="0" borderId="41" xfId="0" applyNumberFormat="1" applyFont="1" applyBorder="1" applyAlignment="1"/>
    <xf numFmtId="164" fontId="3" fillId="0" borderId="43" xfId="0" applyNumberFormat="1" applyFont="1" applyBorder="1" applyAlignment="1"/>
    <xf numFmtId="164" fontId="3" fillId="0" borderId="17" xfId="0" applyNumberFormat="1" applyFont="1" applyBorder="1" applyAlignment="1"/>
    <xf numFmtId="0" fontId="3" fillId="0" borderId="44" xfId="0" applyNumberFormat="1" applyFont="1" applyBorder="1" applyAlignment="1"/>
    <xf numFmtId="164" fontId="3" fillId="0" borderId="37" xfId="0" applyNumberFormat="1" applyFont="1" applyBorder="1" applyAlignment="1"/>
    <xf numFmtId="164" fontId="3" fillId="0" borderId="21" xfId="0" applyNumberFormat="1" applyFont="1" applyBorder="1" applyAlignment="1"/>
    <xf numFmtId="164" fontId="3" fillId="3" borderId="46" xfId="0" applyNumberFormat="1" applyFont="1" applyFill="1" applyBorder="1" applyAlignment="1"/>
    <xf numFmtId="164" fontId="3" fillId="3" borderId="47" xfId="0" applyNumberFormat="1" applyFont="1" applyFill="1" applyBorder="1" applyAlignment="1"/>
    <xf numFmtId="1" fontId="10" fillId="0" borderId="32" xfId="0" applyNumberFormat="1" applyFont="1" applyBorder="1" applyAlignment="1"/>
    <xf numFmtId="1" fontId="3" fillId="0" borderId="1" xfId="0" applyNumberFormat="1" applyFont="1" applyBorder="1" applyAlignment="1">
      <alignment horizontal="center"/>
    </xf>
    <xf numFmtId="1" fontId="9" fillId="0" borderId="1" xfId="0" applyNumberFormat="1" applyFont="1" applyBorder="1" applyAlignment="1"/>
    <xf numFmtId="0" fontId="3" fillId="2" borderId="46" xfId="0" applyNumberFormat="1" applyFont="1" applyFill="1" applyBorder="1" applyAlignment="1">
      <alignment horizontal="center"/>
    </xf>
    <xf numFmtId="0" fontId="3" fillId="2" borderId="47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vertical="center" wrapText="1"/>
    </xf>
    <xf numFmtId="0" fontId="3" fillId="0" borderId="40" xfId="0" applyNumberFormat="1" applyFont="1" applyBorder="1" applyAlignment="1"/>
    <xf numFmtId="0" fontId="3" fillId="0" borderId="12" xfId="0" applyNumberFormat="1" applyFont="1" applyBorder="1" applyAlignment="1"/>
    <xf numFmtId="165" fontId="3" fillId="0" borderId="43" xfId="0" applyNumberFormat="1" applyFont="1" applyBorder="1" applyAlignment="1"/>
    <xf numFmtId="0" fontId="3" fillId="0" borderId="43" xfId="0" applyNumberFormat="1" applyFont="1" applyBorder="1" applyAlignment="1"/>
    <xf numFmtId="0" fontId="3" fillId="0" borderId="37" xfId="0" applyNumberFormat="1" applyFont="1" applyBorder="1" applyAlignment="1"/>
    <xf numFmtId="0" fontId="3" fillId="2" borderId="35" xfId="0" applyNumberFormat="1" applyFont="1" applyFill="1" applyBorder="1" applyAlignment="1"/>
    <xf numFmtId="0" fontId="3" fillId="3" borderId="47" xfId="0" applyNumberFormat="1" applyFont="1" applyFill="1" applyBorder="1" applyAlignment="1"/>
    <xf numFmtId="1" fontId="3" fillId="0" borderId="49" xfId="0" applyNumberFormat="1" applyFont="1" applyBorder="1" applyAlignment="1"/>
    <xf numFmtId="1" fontId="12" fillId="0" borderId="1" xfId="0" applyNumberFormat="1" applyFont="1" applyBorder="1" applyAlignment="1">
      <alignment vertical="top" wrapText="1"/>
    </xf>
    <xf numFmtId="9" fontId="3" fillId="2" borderId="27" xfId="0" applyNumberFormat="1" applyFont="1" applyFill="1" applyBorder="1" applyAlignment="1">
      <alignment horizontal="center"/>
    </xf>
    <xf numFmtId="164" fontId="3" fillId="3" borderId="40" xfId="0" applyNumberFormat="1" applyFont="1" applyFill="1" applyBorder="1" applyAlignment="1">
      <alignment horizontal="center"/>
    </xf>
    <xf numFmtId="164" fontId="3" fillId="3" borderId="12" xfId="0" applyNumberFormat="1" applyFont="1" applyFill="1" applyBorder="1" applyAlignment="1">
      <alignment horizontal="center"/>
    </xf>
    <xf numFmtId="9" fontId="3" fillId="2" borderId="29" xfId="0" applyNumberFormat="1" applyFont="1" applyFill="1" applyBorder="1" applyAlignment="1">
      <alignment horizontal="center"/>
    </xf>
    <xf numFmtId="164" fontId="3" fillId="3" borderId="43" xfId="0" applyNumberFormat="1" applyFont="1" applyFill="1" applyBorder="1" applyAlignment="1">
      <alignment horizontal="center"/>
    </xf>
    <xf numFmtId="164" fontId="3" fillId="3" borderId="17" xfId="0" applyNumberFormat="1" applyFont="1" applyFill="1" applyBorder="1" applyAlignment="1">
      <alignment horizontal="center"/>
    </xf>
    <xf numFmtId="9" fontId="3" fillId="2" borderId="31" xfId="0" applyNumberFormat="1" applyFont="1" applyFill="1" applyBorder="1" applyAlignment="1">
      <alignment horizontal="center"/>
    </xf>
    <xf numFmtId="164" fontId="3" fillId="3" borderId="37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0" fontId="1" fillId="0" borderId="32" xfId="0" applyFont="1" applyBorder="1" applyAlignment="1"/>
    <xf numFmtId="0" fontId="1" fillId="0" borderId="0" xfId="0" applyNumberFormat="1" applyFont="1" applyAlignment="1"/>
    <xf numFmtId="165" fontId="3" fillId="0" borderId="17" xfId="0" applyNumberFormat="1" applyFont="1" applyBorder="1" applyAlignment="1"/>
    <xf numFmtId="0" fontId="1" fillId="0" borderId="0" xfId="0" applyNumberFormat="1" applyFont="1" applyAlignment="1"/>
    <xf numFmtId="0" fontId="1" fillId="0" borderId="0" xfId="0" applyNumberFormat="1" applyFont="1" applyAlignment="1"/>
    <xf numFmtId="0" fontId="12" fillId="0" borderId="32" xfId="0" applyNumberFormat="1" applyFont="1" applyBorder="1" applyAlignment="1">
      <alignment horizontal="center" vertical="top" wrapText="1"/>
    </xf>
    <xf numFmtId="1" fontId="12" fillId="0" borderId="32" xfId="0" applyNumberFormat="1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0" fontId="3" fillId="2" borderId="9" xfId="0" applyNumberFormat="1" applyFont="1" applyFill="1" applyBorder="1" applyAlignment="1">
      <alignment horizontal="center"/>
    </xf>
    <xf numFmtId="1" fontId="3" fillId="2" borderId="11" xfId="0" applyNumberFormat="1" applyFont="1" applyFill="1" applyBorder="1" applyAlignment="1">
      <alignment horizontal="center"/>
    </xf>
    <xf numFmtId="0" fontId="3" fillId="2" borderId="18" xfId="0" applyNumberFormat="1" applyFont="1" applyFill="1" applyBorder="1" applyAlignment="1">
      <alignment horizontal="right"/>
    </xf>
    <xf numFmtId="1" fontId="3" fillId="2" borderId="30" xfId="0" applyNumberFormat="1" applyFont="1" applyFill="1" applyBorder="1" applyAlignment="1">
      <alignment horizontal="right"/>
    </xf>
    <xf numFmtId="0" fontId="3" fillId="0" borderId="18" xfId="0" applyNumberFormat="1" applyFont="1" applyBorder="1" applyAlignment="1"/>
    <xf numFmtId="1" fontId="3" fillId="0" borderId="20" xfId="0" applyNumberFormat="1" applyFont="1" applyBorder="1" applyAlignment="1"/>
    <xf numFmtId="1" fontId="3" fillId="0" borderId="32" xfId="0" applyNumberFormat="1" applyFont="1" applyBorder="1" applyAlignment="1"/>
    <xf numFmtId="1" fontId="3" fillId="0" borderId="48" xfId="0" applyNumberFormat="1" applyFont="1" applyBorder="1" applyAlignment="1"/>
    <xf numFmtId="1" fontId="3" fillId="0" borderId="4" xfId="0" applyNumberFormat="1" applyFont="1" applyBorder="1" applyAlignment="1"/>
    <xf numFmtId="0" fontId="11" fillId="0" borderId="6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64" fontId="3" fillId="3" borderId="18" xfId="0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0" fontId="3" fillId="2" borderId="15" xfId="0" applyNumberFormat="1" applyFont="1" applyFill="1" applyBorder="1" applyAlignment="1">
      <alignment horizontal="right"/>
    </xf>
    <xf numFmtId="1" fontId="3" fillId="2" borderId="28" xfId="0" applyNumberFormat="1" applyFont="1" applyFill="1" applyBorder="1" applyAlignment="1">
      <alignment horizontal="right"/>
    </xf>
    <xf numFmtId="0" fontId="3" fillId="0" borderId="15" xfId="0" applyNumberFormat="1" applyFont="1" applyBorder="1" applyAlignment="1"/>
    <xf numFmtId="1" fontId="3" fillId="0" borderId="16" xfId="0" applyNumberFormat="1" applyFont="1" applyBorder="1" applyAlignment="1"/>
    <xf numFmtId="165" fontId="3" fillId="0" borderId="15" xfId="0" applyNumberFormat="1" applyFont="1" applyBorder="1" applyAlignment="1"/>
    <xf numFmtId="1" fontId="3" fillId="0" borderId="33" xfId="0" applyNumberFormat="1" applyFont="1" applyBorder="1" applyAlignment="1"/>
    <xf numFmtId="0" fontId="3" fillId="2" borderId="23" xfId="0" applyNumberFormat="1" applyFont="1" applyFill="1" applyBorder="1" applyAlignment="1">
      <alignment horizontal="center"/>
    </xf>
    <xf numFmtId="1" fontId="3" fillId="2" borderId="45" xfId="0" applyNumberFormat="1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164" fontId="3" fillId="3" borderId="11" xfId="0" applyNumberFormat="1" applyFont="1" applyFill="1" applyBorder="1" applyAlignment="1">
      <alignment horizontal="center"/>
    </xf>
    <xf numFmtId="164" fontId="3" fillId="3" borderId="15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1" fontId="4" fillId="0" borderId="32" xfId="0" applyNumberFormat="1" applyFont="1" applyBorder="1" applyAlignment="1">
      <alignment horizontal="center" vertical="top"/>
    </xf>
    <xf numFmtId="1" fontId="3" fillId="0" borderId="7" xfId="0" applyNumberFormat="1" applyFont="1" applyBorder="1" applyAlignment="1">
      <alignment horizontal="center"/>
    </xf>
    <xf numFmtId="0" fontId="3" fillId="2" borderId="9" xfId="0" applyNumberFormat="1" applyFont="1" applyFill="1" applyBorder="1" applyAlignment="1">
      <alignment horizontal="right"/>
    </xf>
    <xf numFmtId="1" fontId="3" fillId="2" borderId="26" xfId="0" applyNumberFormat="1" applyFont="1" applyFill="1" applyBorder="1" applyAlignment="1">
      <alignment horizontal="right"/>
    </xf>
    <xf numFmtId="165" fontId="3" fillId="0" borderId="9" xfId="0" applyNumberFormat="1" applyFont="1" applyBorder="1" applyAlignment="1"/>
    <xf numFmtId="1" fontId="3" fillId="0" borderId="11" xfId="0" applyNumberFormat="1" applyFont="1" applyBorder="1" applyAlignment="1"/>
    <xf numFmtId="1" fontId="3" fillId="2" borderId="10" xfId="0" applyNumberFormat="1" applyFont="1" applyFill="1" applyBorder="1" applyAlignment="1">
      <alignment horizontal="center"/>
    </xf>
    <xf numFmtId="1" fontId="3" fillId="2" borderId="26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9" fontId="3" fillId="2" borderId="36" xfId="0" applyNumberFormat="1" applyFont="1" applyFill="1" applyBorder="1" applyAlignment="1">
      <alignment horizontal="center"/>
    </xf>
    <xf numFmtId="9" fontId="3" fillId="2" borderId="20" xfId="0" applyNumberFormat="1" applyFont="1" applyFill="1" applyBorder="1" applyAlignment="1">
      <alignment horizontal="center"/>
    </xf>
    <xf numFmtId="164" fontId="3" fillId="0" borderId="39" xfId="0" applyNumberFormat="1" applyFont="1" applyBorder="1" applyAlignment="1"/>
    <xf numFmtId="164" fontId="3" fillId="0" borderId="11" xfId="0" applyNumberFormat="1" applyFont="1" applyBorder="1" applyAlignment="1"/>
    <xf numFmtId="164" fontId="3" fillId="0" borderId="42" xfId="0" applyNumberFormat="1" applyFont="1" applyBorder="1" applyAlignment="1"/>
    <xf numFmtId="164" fontId="3" fillId="0" borderId="16" xfId="0" applyNumberFormat="1" applyFont="1" applyBorder="1" applyAlignment="1"/>
    <xf numFmtId="164" fontId="3" fillId="0" borderId="36" xfId="0" applyNumberFormat="1" applyFont="1" applyBorder="1" applyAlignment="1"/>
    <xf numFmtId="164" fontId="3" fillId="0" borderId="20" xfId="0" applyNumberFormat="1" applyFont="1" applyBorder="1" applyAlignment="1"/>
    <xf numFmtId="1" fontId="3" fillId="2" borderId="10" xfId="0" applyNumberFormat="1" applyFont="1" applyFill="1" applyBorder="1" applyAlignment="1">
      <alignment horizontal="right"/>
    </xf>
    <xf numFmtId="164" fontId="3" fillId="0" borderId="9" xfId="0" applyNumberFormat="1" applyFont="1" applyBorder="1" applyAlignment="1"/>
    <xf numFmtId="1" fontId="3" fillId="2" borderId="19" xfId="0" applyNumberFormat="1" applyFont="1" applyFill="1" applyBorder="1" applyAlignment="1">
      <alignment horizontal="right"/>
    </xf>
    <xf numFmtId="164" fontId="3" fillId="0" borderId="18" xfId="0" applyNumberFormat="1" applyFont="1" applyBorder="1" applyAlignment="1"/>
    <xf numFmtId="0" fontId="3" fillId="2" borderId="23" xfId="0" applyNumberFormat="1" applyFont="1" applyFill="1" applyBorder="1" applyAlignment="1">
      <alignment horizontal="right"/>
    </xf>
    <xf numFmtId="1" fontId="3" fillId="2" borderId="22" xfId="0" applyNumberFormat="1" applyFont="1" applyFill="1" applyBorder="1" applyAlignment="1">
      <alignment horizontal="right"/>
    </xf>
    <xf numFmtId="1" fontId="3" fillId="2" borderId="24" xfId="0" applyNumberFormat="1" applyFont="1" applyFill="1" applyBorder="1" applyAlignment="1">
      <alignment horizontal="right"/>
    </xf>
    <xf numFmtId="164" fontId="3" fillId="3" borderId="23" xfId="0" applyNumberFormat="1" applyFont="1" applyFill="1" applyBorder="1" applyAlignment="1"/>
    <xf numFmtId="164" fontId="3" fillId="3" borderId="45" xfId="0" applyNumberFormat="1" applyFont="1" applyFill="1" applyBorder="1" applyAlignment="1"/>
    <xf numFmtId="9" fontId="3" fillId="2" borderId="15" xfId="0" applyNumberFormat="1" applyFont="1" applyFill="1" applyBorder="1" applyAlignment="1">
      <alignment horizontal="center"/>
    </xf>
    <xf numFmtId="9" fontId="3" fillId="2" borderId="3" xfId="0" applyNumberFormat="1" applyFont="1" applyFill="1" applyBorder="1" applyAlignment="1">
      <alignment horizontal="center"/>
    </xf>
    <xf numFmtId="9" fontId="3" fillId="2" borderId="28" xfId="0" applyNumberFormat="1" applyFont="1" applyFill="1" applyBorder="1" applyAlignment="1">
      <alignment horizontal="center"/>
    </xf>
    <xf numFmtId="1" fontId="3" fillId="0" borderId="15" xfId="0" applyNumberFormat="1" applyFont="1" applyBorder="1" applyAlignment="1"/>
    <xf numFmtId="9" fontId="3" fillId="2" borderId="18" xfId="0" applyNumberFormat="1" applyFont="1" applyFill="1" applyBorder="1" applyAlignment="1">
      <alignment horizontal="center"/>
    </xf>
    <xf numFmtId="9" fontId="3" fillId="2" borderId="19" xfId="0" applyNumberFormat="1" applyFont="1" applyFill="1" applyBorder="1" applyAlignment="1">
      <alignment horizontal="center"/>
    </xf>
    <xf numFmtId="9" fontId="3" fillId="2" borderId="30" xfId="0" applyNumberFormat="1" applyFont="1" applyFill="1" applyBorder="1" applyAlignment="1">
      <alignment horizontal="center"/>
    </xf>
    <xf numFmtId="1" fontId="3" fillId="2" borderId="20" xfId="0" applyNumberFormat="1" applyFont="1" applyFill="1" applyBorder="1" applyAlignment="1">
      <alignment horizontal="right"/>
    </xf>
    <xf numFmtId="0" fontId="4" fillId="0" borderId="32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1" fontId="3" fillId="0" borderId="3" xfId="0" applyNumberFormat="1" applyFont="1" applyBorder="1" applyAlignment="1"/>
    <xf numFmtId="0" fontId="6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right"/>
    </xf>
    <xf numFmtId="1" fontId="3" fillId="0" borderId="3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1" fontId="3" fillId="2" borderId="11" xfId="0" applyNumberFormat="1" applyFont="1" applyFill="1" applyBorder="1" applyAlignment="1">
      <alignment horizontal="right"/>
    </xf>
    <xf numFmtId="1" fontId="3" fillId="2" borderId="3" xfId="0" applyNumberFormat="1" applyFont="1" applyFill="1" applyBorder="1" applyAlignment="1">
      <alignment horizontal="right"/>
    </xf>
    <xf numFmtId="1" fontId="3" fillId="2" borderId="16" xfId="0" applyNumberFormat="1" applyFont="1" applyFill="1" applyBorder="1" applyAlignment="1">
      <alignment horizontal="right"/>
    </xf>
    <xf numFmtId="1" fontId="3" fillId="2" borderId="22" xfId="0" applyNumberFormat="1" applyFont="1" applyFill="1" applyBorder="1" applyAlignment="1">
      <alignment horizontal="center"/>
    </xf>
    <xf numFmtId="1" fontId="3" fillId="2" borderId="24" xfId="0" applyNumberFormat="1" applyFont="1" applyFill="1" applyBorder="1" applyAlignment="1">
      <alignment horizontal="center"/>
    </xf>
    <xf numFmtId="9" fontId="3" fillId="2" borderId="9" xfId="0" applyNumberFormat="1" applyFont="1" applyFill="1" applyBorder="1" applyAlignment="1">
      <alignment horizontal="center" wrapText="1"/>
    </xf>
    <xf numFmtId="9" fontId="3" fillId="2" borderId="10" xfId="0" applyNumberFormat="1" applyFont="1" applyFill="1" applyBorder="1" applyAlignment="1">
      <alignment horizontal="center" wrapText="1"/>
    </xf>
    <xf numFmtId="9" fontId="3" fillId="2" borderId="26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969696"/>
      <rgbColor rgb="FF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2"/>
  <sheetViews>
    <sheetView showGridLines="0" tabSelected="1" workbookViewId="0">
      <selection activeCell="J36" sqref="J36"/>
    </sheetView>
  </sheetViews>
  <sheetFormatPr defaultColWidth="6.59765625" defaultRowHeight="12.75" customHeight="1" x14ac:dyDescent="0.2"/>
  <cols>
    <col min="1" max="1" width="39.19921875" style="1" customWidth="1"/>
    <col min="2" max="2" width="2.69921875" style="1" customWidth="1"/>
    <col min="3" max="3" width="6.5" style="1" customWidth="1"/>
    <col min="4" max="4" width="11.8984375" style="1" customWidth="1"/>
    <col min="5" max="5" width="4.8984375" style="1" customWidth="1"/>
    <col min="6" max="6" width="18.19921875" style="1" customWidth="1"/>
    <col min="7" max="7" width="7.8984375" style="1" customWidth="1"/>
    <col min="8" max="8" width="8.69921875" style="1" customWidth="1"/>
    <col min="9" max="10" width="16.69921875" style="1" customWidth="1"/>
    <col min="11" max="11" width="6.8984375" style="1" customWidth="1"/>
    <col min="12" max="256" width="6.59765625" style="1" customWidth="1"/>
  </cols>
  <sheetData>
    <row r="1" spans="1:11" ht="51.95" customHeight="1" x14ac:dyDescent="0.2">
      <c r="A1" s="166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2"/>
    </row>
    <row r="2" spans="1:11" ht="27.95" customHeight="1" x14ac:dyDescent="0.35">
      <c r="A2" s="149" t="s">
        <v>1</v>
      </c>
      <c r="B2" s="150"/>
      <c r="C2" s="150"/>
      <c r="D2" s="168"/>
      <c r="E2" s="168"/>
      <c r="F2" s="168"/>
      <c r="G2" s="2"/>
      <c r="H2" s="149" t="s">
        <v>2</v>
      </c>
      <c r="I2" s="150"/>
      <c r="J2" s="4"/>
      <c r="K2" s="2"/>
    </row>
    <row r="3" spans="1:11" ht="27.95" customHeight="1" x14ac:dyDescent="0.35">
      <c r="A3" s="149" t="s">
        <v>3</v>
      </c>
      <c r="B3" s="150"/>
      <c r="C3" s="150"/>
      <c r="D3" s="151"/>
      <c r="E3" s="151"/>
      <c r="F3" s="151"/>
      <c r="G3" s="2"/>
      <c r="H3" s="149" t="s">
        <v>4</v>
      </c>
      <c r="I3" s="150"/>
      <c r="J3" s="5"/>
      <c r="K3" s="2"/>
    </row>
    <row r="4" spans="1:11" ht="27.95" customHeight="1" x14ac:dyDescent="0.35">
      <c r="A4" s="149" t="s">
        <v>5</v>
      </c>
      <c r="B4" s="150"/>
      <c r="C4" s="150"/>
      <c r="D4" s="151"/>
      <c r="E4" s="151"/>
      <c r="F4" s="151"/>
      <c r="G4" s="2"/>
      <c r="H4" s="3" t="s">
        <v>6</v>
      </c>
      <c r="I4" s="154"/>
      <c r="J4" s="155"/>
      <c r="K4" s="2"/>
    </row>
    <row r="5" spans="1:11" ht="19.5" customHeight="1" x14ac:dyDescent="0.2">
      <c r="A5" s="6"/>
      <c r="B5" s="156"/>
      <c r="C5" s="156"/>
      <c r="D5" s="157"/>
      <c r="E5" s="157"/>
      <c r="F5" s="157"/>
      <c r="G5" s="156"/>
      <c r="H5" s="156"/>
      <c r="I5" s="157"/>
      <c r="J5" s="157"/>
      <c r="K5" s="2"/>
    </row>
    <row r="6" spans="1:11" ht="15.95" customHeight="1" x14ac:dyDescent="0.2">
      <c r="A6" s="120" t="s">
        <v>7</v>
      </c>
      <c r="B6" s="7"/>
      <c r="C6" s="7"/>
      <c r="D6" s="7"/>
      <c r="E6" s="7"/>
      <c r="F6" s="8"/>
      <c r="G6" s="8"/>
      <c r="H6" s="8"/>
      <c r="I6" s="8"/>
      <c r="J6" s="8"/>
      <c r="K6" s="2"/>
    </row>
    <row r="7" spans="1:11" ht="21" customHeight="1" x14ac:dyDescent="0.35">
      <c r="A7" s="121"/>
      <c r="B7" s="2"/>
      <c r="C7" s="152" t="s">
        <v>8</v>
      </c>
      <c r="D7" s="153"/>
      <c r="E7" s="153"/>
      <c r="F7" s="153"/>
      <c r="G7" s="9"/>
      <c r="H7" s="152" t="s">
        <v>9</v>
      </c>
      <c r="I7" s="153"/>
      <c r="J7" s="153"/>
      <c r="K7" s="2"/>
    </row>
    <row r="8" spans="1:11" ht="15.95" customHeight="1" x14ac:dyDescent="0.35">
      <c r="A8" s="121"/>
      <c r="B8" s="2"/>
      <c r="C8" s="10"/>
      <c r="D8" s="10"/>
      <c r="E8" s="10"/>
      <c r="F8" s="10"/>
      <c r="G8" s="11"/>
      <c r="H8" s="12"/>
      <c r="I8" s="12"/>
      <c r="J8" s="12"/>
      <c r="K8" s="2"/>
    </row>
    <row r="9" spans="1:11" ht="21" customHeight="1" x14ac:dyDescent="0.35">
      <c r="A9" s="121"/>
      <c r="B9" s="13"/>
      <c r="C9" s="114" t="s">
        <v>10</v>
      </c>
      <c r="D9" s="131"/>
      <c r="E9" s="158"/>
      <c r="F9" s="14"/>
      <c r="G9" s="15"/>
      <c r="H9" s="87" t="s">
        <v>11</v>
      </c>
      <c r="I9" s="88"/>
      <c r="J9" s="16" t="s">
        <v>12</v>
      </c>
      <c r="K9" s="17"/>
    </row>
    <row r="10" spans="1:11" ht="21" customHeight="1" x14ac:dyDescent="0.35">
      <c r="A10" s="121"/>
      <c r="B10" s="13"/>
      <c r="C10" s="100" t="s">
        <v>13</v>
      </c>
      <c r="D10" s="159"/>
      <c r="E10" s="160"/>
      <c r="F10" s="18"/>
      <c r="G10" s="15"/>
      <c r="H10" s="102"/>
      <c r="I10" s="103"/>
      <c r="J10" s="18"/>
      <c r="K10" s="17"/>
    </row>
    <row r="11" spans="1:11" ht="21" customHeight="1" x14ac:dyDescent="0.35">
      <c r="A11" s="121"/>
      <c r="B11" s="13"/>
      <c r="C11" s="89" t="s">
        <v>15</v>
      </c>
      <c r="D11" s="133"/>
      <c r="E11" s="147"/>
      <c r="F11" s="19"/>
      <c r="G11" s="15"/>
      <c r="H11" s="143"/>
      <c r="I11" s="103"/>
      <c r="J11" s="18">
        <v>0</v>
      </c>
      <c r="K11" s="17"/>
    </row>
    <row r="12" spans="1:11" ht="21" customHeight="1" x14ac:dyDescent="0.35">
      <c r="A12" s="121"/>
      <c r="B12" s="2"/>
      <c r="C12" s="20"/>
      <c r="D12" s="20"/>
      <c r="E12" s="20"/>
      <c r="F12" s="21"/>
      <c r="G12" s="22"/>
      <c r="H12" s="143"/>
      <c r="I12" s="103"/>
      <c r="J12" s="18">
        <v>0</v>
      </c>
      <c r="K12" s="17"/>
    </row>
    <row r="13" spans="1:11" ht="21" customHeight="1" x14ac:dyDescent="0.35">
      <c r="A13" s="121"/>
      <c r="B13" s="13"/>
      <c r="C13" s="106" t="s">
        <v>16</v>
      </c>
      <c r="D13" s="161"/>
      <c r="E13" s="162"/>
      <c r="F13" s="23" t="s">
        <v>17</v>
      </c>
      <c r="G13" s="15"/>
      <c r="H13" s="143"/>
      <c r="I13" s="103"/>
      <c r="J13" s="18">
        <v>0</v>
      </c>
      <c r="K13" s="17"/>
    </row>
    <row r="14" spans="1:11" ht="21" customHeight="1" x14ac:dyDescent="0.35">
      <c r="A14" s="121"/>
      <c r="B14" s="13"/>
      <c r="C14" s="163">
        <v>0.5</v>
      </c>
      <c r="D14" s="164"/>
      <c r="E14" s="165"/>
      <c r="F14" s="24">
        <f>$F$9*(IF($F$11="",$F$10,$F$11))*0.5</f>
        <v>0</v>
      </c>
      <c r="G14" s="15"/>
      <c r="H14" s="143"/>
      <c r="I14" s="103"/>
      <c r="J14" s="18">
        <v>0</v>
      </c>
      <c r="K14" s="17"/>
    </row>
    <row r="15" spans="1:11" ht="21" customHeight="1" x14ac:dyDescent="0.35">
      <c r="A15" s="121"/>
      <c r="B15" s="13"/>
      <c r="C15" s="140">
        <v>0.65</v>
      </c>
      <c r="D15" s="141"/>
      <c r="E15" s="142"/>
      <c r="F15" s="25">
        <f>$F$9*(IF($F$11="",$F$10,$F$11))*0.65</f>
        <v>0</v>
      </c>
      <c r="G15" s="15"/>
      <c r="H15" s="143"/>
      <c r="I15" s="103"/>
      <c r="J15" s="18">
        <v>0</v>
      </c>
      <c r="K15" s="17"/>
    </row>
    <row r="16" spans="1:11" ht="21" customHeight="1" x14ac:dyDescent="0.35">
      <c r="A16" s="121"/>
      <c r="B16" s="13"/>
      <c r="C16" s="144">
        <v>1</v>
      </c>
      <c r="D16" s="145"/>
      <c r="E16" s="146"/>
      <c r="F16" s="26">
        <f>$F$9*(IF($F$11="",$F$10,$F$11))</f>
        <v>0</v>
      </c>
      <c r="G16" s="15"/>
      <c r="H16" s="89" t="s">
        <v>18</v>
      </c>
      <c r="I16" s="147"/>
      <c r="J16" s="27">
        <f>SUM(J10:J15)</f>
        <v>0</v>
      </c>
      <c r="K16" s="17"/>
    </row>
    <row r="17" spans="1:11" ht="21" customHeight="1" x14ac:dyDescent="0.35">
      <c r="A17" s="121"/>
      <c r="B17" s="2"/>
      <c r="C17" s="148" t="s">
        <v>19</v>
      </c>
      <c r="D17" s="112"/>
      <c r="E17" s="112"/>
      <c r="F17" s="112"/>
      <c r="G17" s="9"/>
      <c r="H17" s="28"/>
      <c r="I17" s="28"/>
      <c r="J17" s="28"/>
      <c r="K17" s="2"/>
    </row>
    <row r="18" spans="1:11" ht="21" customHeight="1" x14ac:dyDescent="0.35">
      <c r="A18" s="122"/>
      <c r="B18" s="29"/>
      <c r="C18" s="30"/>
      <c r="D18" s="30"/>
      <c r="E18" s="30"/>
      <c r="F18" s="30"/>
      <c r="G18" s="30"/>
      <c r="H18" s="30"/>
      <c r="I18" s="30"/>
      <c r="J18" s="30"/>
      <c r="K18" s="31"/>
    </row>
    <row r="19" spans="1:11" ht="21.75" customHeight="1" x14ac:dyDescent="0.35">
      <c r="A19" s="120" t="s">
        <v>20</v>
      </c>
      <c r="B19" s="32"/>
      <c r="C19" s="33"/>
      <c r="D19" s="33"/>
      <c r="E19" s="33"/>
      <c r="F19" s="33"/>
      <c r="G19" s="34"/>
      <c r="H19" s="34"/>
      <c r="I19" s="34"/>
      <c r="J19" s="34"/>
      <c r="K19" s="35"/>
    </row>
    <row r="20" spans="1:11" ht="21" customHeight="1" x14ac:dyDescent="0.35">
      <c r="A20" s="121"/>
      <c r="B20" s="36"/>
      <c r="C20" s="9"/>
      <c r="D20" s="9"/>
      <c r="E20" s="9"/>
      <c r="F20" s="37"/>
      <c r="G20" s="87" t="s">
        <v>21</v>
      </c>
      <c r="H20" s="118"/>
      <c r="I20" s="118"/>
      <c r="J20" s="119"/>
      <c r="K20" s="17"/>
    </row>
    <row r="21" spans="1:11" ht="21" customHeight="1" x14ac:dyDescent="0.35">
      <c r="A21" s="121"/>
      <c r="B21" s="36"/>
      <c r="C21" s="9"/>
      <c r="D21" s="10"/>
      <c r="E21" s="38"/>
      <c r="F21" s="39" t="s">
        <v>22</v>
      </c>
      <c r="G21" s="123">
        <v>0.5</v>
      </c>
      <c r="H21" s="124"/>
      <c r="I21" s="40">
        <v>0.65</v>
      </c>
      <c r="J21" s="41">
        <v>1</v>
      </c>
      <c r="K21" s="17"/>
    </row>
    <row r="22" spans="1:11" ht="21" customHeight="1" x14ac:dyDescent="0.35">
      <c r="A22" s="121"/>
      <c r="B22" s="31"/>
      <c r="C22" s="42"/>
      <c r="D22" s="114" t="s">
        <v>23</v>
      </c>
      <c r="E22" s="115"/>
      <c r="F22" s="43">
        <v>0</v>
      </c>
      <c r="G22" s="125">
        <f>$F$9*F22*0.5</f>
        <v>0</v>
      </c>
      <c r="H22" s="126"/>
      <c r="I22" s="44">
        <f>$F$9*F22*0.65</f>
        <v>0</v>
      </c>
      <c r="J22" s="45">
        <f>$F$9*F22</f>
        <v>0</v>
      </c>
      <c r="K22" s="17"/>
    </row>
    <row r="23" spans="1:11" ht="21" customHeight="1" x14ac:dyDescent="0.35">
      <c r="A23" s="121"/>
      <c r="B23" s="31"/>
      <c r="C23" s="42"/>
      <c r="D23" s="100" t="s">
        <v>24</v>
      </c>
      <c r="E23" s="101"/>
      <c r="F23" s="46">
        <v>0</v>
      </c>
      <c r="G23" s="127">
        <f>$F$9*F23*0.5</f>
        <v>0</v>
      </c>
      <c r="H23" s="128"/>
      <c r="I23" s="47">
        <f>$F$9*F23*0.65</f>
        <v>0</v>
      </c>
      <c r="J23" s="48">
        <f>$F$9*F23</f>
        <v>0</v>
      </c>
      <c r="K23" s="17"/>
    </row>
    <row r="24" spans="1:11" ht="21" customHeight="1" x14ac:dyDescent="0.35">
      <c r="A24" s="121"/>
      <c r="B24" s="31"/>
      <c r="C24" s="42"/>
      <c r="D24" s="89" t="s">
        <v>25</v>
      </c>
      <c r="E24" s="90"/>
      <c r="F24" s="49">
        <v>0</v>
      </c>
      <c r="G24" s="129">
        <f>$F$9*F24*0.5</f>
        <v>0</v>
      </c>
      <c r="H24" s="130"/>
      <c r="I24" s="50">
        <f>$F$9*F24*0.65</f>
        <v>0</v>
      </c>
      <c r="J24" s="51">
        <f>$F$9*F24</f>
        <v>0</v>
      </c>
      <c r="K24" s="17"/>
    </row>
    <row r="25" spans="1:11" ht="21" customHeight="1" x14ac:dyDescent="0.35">
      <c r="A25" s="121"/>
      <c r="B25" s="31"/>
      <c r="C25" s="42"/>
      <c r="D25" s="114" t="s">
        <v>26</v>
      </c>
      <c r="E25" s="131"/>
      <c r="F25" s="115"/>
      <c r="G25" s="132">
        <f>SUM(G22:G24)</f>
        <v>0</v>
      </c>
      <c r="H25" s="126"/>
      <c r="I25" s="44">
        <f>SUM(I22:I24)</f>
        <v>0</v>
      </c>
      <c r="J25" s="45">
        <f>SUM(J22:J24)</f>
        <v>0</v>
      </c>
      <c r="K25" s="17"/>
    </row>
    <row r="26" spans="1:11" ht="21" customHeight="1" x14ac:dyDescent="0.35">
      <c r="A26" s="121"/>
      <c r="B26" s="31"/>
      <c r="C26" s="22"/>
      <c r="D26" s="89" t="s">
        <v>27</v>
      </c>
      <c r="E26" s="133"/>
      <c r="F26" s="90"/>
      <c r="G26" s="134">
        <f>G25*0.2</f>
        <v>0</v>
      </c>
      <c r="H26" s="130"/>
      <c r="I26" s="50">
        <f>I25*0.2</f>
        <v>0</v>
      </c>
      <c r="J26" s="51">
        <f>J25*0.2</f>
        <v>0</v>
      </c>
      <c r="K26" s="17"/>
    </row>
    <row r="27" spans="1:11" ht="21" customHeight="1" x14ac:dyDescent="0.35">
      <c r="A27" s="121"/>
      <c r="B27" s="31"/>
      <c r="C27" s="22"/>
      <c r="D27" s="135" t="s">
        <v>28</v>
      </c>
      <c r="E27" s="136"/>
      <c r="F27" s="137"/>
      <c r="G27" s="138">
        <f>G25+G26</f>
        <v>0</v>
      </c>
      <c r="H27" s="139"/>
      <c r="I27" s="52">
        <f>I25+I26</f>
        <v>0</v>
      </c>
      <c r="J27" s="53">
        <f>J25+J26</f>
        <v>0</v>
      </c>
      <c r="K27" s="17"/>
    </row>
    <row r="28" spans="1:11" ht="32.25" customHeight="1" x14ac:dyDescent="0.35">
      <c r="A28" s="121"/>
      <c r="B28" s="31"/>
      <c r="C28" s="2"/>
      <c r="D28" s="54"/>
      <c r="E28" s="54"/>
      <c r="F28" s="28"/>
      <c r="G28" s="112"/>
      <c r="H28" s="112"/>
      <c r="I28" s="112"/>
      <c r="J28" s="112"/>
      <c r="K28" s="2"/>
    </row>
    <row r="29" spans="1:11" ht="12.75" customHeight="1" x14ac:dyDescent="0.35">
      <c r="A29" s="121"/>
      <c r="B29" s="31"/>
      <c r="C29" s="9"/>
      <c r="D29" s="9"/>
      <c r="E29" s="9"/>
      <c r="F29" s="55"/>
      <c r="G29" s="113"/>
      <c r="H29" s="113"/>
      <c r="I29" s="10"/>
      <c r="J29" s="10"/>
      <c r="K29" s="2"/>
    </row>
    <row r="30" spans="1:11" ht="21" customHeight="1" thickBot="1" x14ac:dyDescent="0.4">
      <c r="A30" s="121"/>
      <c r="B30" s="56"/>
      <c r="C30" s="9"/>
      <c r="D30" s="9"/>
      <c r="E30" s="10"/>
      <c r="F30" s="38"/>
      <c r="G30" s="106" t="s">
        <v>29</v>
      </c>
      <c r="H30" s="107"/>
      <c r="I30" s="57" t="s">
        <v>30</v>
      </c>
      <c r="J30" s="58" t="s">
        <v>31</v>
      </c>
      <c r="K30" s="17"/>
    </row>
    <row r="31" spans="1:11" ht="21" customHeight="1" thickBot="1" x14ac:dyDescent="0.4">
      <c r="A31" s="121"/>
      <c r="B31" s="59"/>
      <c r="C31" s="9"/>
      <c r="D31" s="13"/>
      <c r="E31" s="114" t="s">
        <v>32</v>
      </c>
      <c r="F31" s="115"/>
      <c r="G31" s="116">
        <v>0</v>
      </c>
      <c r="H31" s="117"/>
      <c r="I31" s="63">
        <f t="shared" ref="I31:I32" si="0">G31*0.2</f>
        <v>0</v>
      </c>
      <c r="J31" s="61">
        <f>G31+I31</f>
        <v>0</v>
      </c>
      <c r="K31" s="17"/>
    </row>
    <row r="32" spans="1:11" ht="21" customHeight="1" thickBot="1" x14ac:dyDescent="0.4">
      <c r="A32" s="121"/>
      <c r="B32" s="59"/>
      <c r="C32" s="9"/>
      <c r="D32" s="13"/>
      <c r="E32" s="100" t="s">
        <v>33</v>
      </c>
      <c r="F32" s="101"/>
      <c r="G32" s="104">
        <v>0</v>
      </c>
      <c r="H32" s="103"/>
      <c r="I32" s="63">
        <f t="shared" si="0"/>
        <v>0</v>
      </c>
      <c r="J32" s="61">
        <f t="shared" ref="J32:J42" si="1">G32+I32</f>
        <v>0</v>
      </c>
      <c r="K32" s="17"/>
    </row>
    <row r="33" spans="1:11" ht="21" customHeight="1" thickBot="1" x14ac:dyDescent="0.4">
      <c r="A33" s="121"/>
      <c r="B33" s="59"/>
      <c r="C33" s="9"/>
      <c r="D33" s="13"/>
      <c r="E33" s="100" t="s">
        <v>34</v>
      </c>
      <c r="F33" s="101"/>
      <c r="G33" s="116">
        <v>0</v>
      </c>
      <c r="H33" s="117"/>
      <c r="I33" s="63">
        <f>G33*0.2</f>
        <v>0</v>
      </c>
      <c r="J33" s="61">
        <f t="shared" si="1"/>
        <v>0</v>
      </c>
      <c r="K33" s="17"/>
    </row>
    <row r="34" spans="1:11" ht="21" customHeight="1" thickBot="1" x14ac:dyDescent="0.4">
      <c r="A34" s="121"/>
      <c r="B34" s="59"/>
      <c r="C34" s="9"/>
      <c r="D34" s="13"/>
      <c r="E34" s="100" t="s">
        <v>35</v>
      </c>
      <c r="F34" s="101"/>
      <c r="G34" s="104">
        <v>0</v>
      </c>
      <c r="H34" s="103"/>
      <c r="I34" s="63">
        <f>G34*0.2</f>
        <v>0</v>
      </c>
      <c r="J34" s="61">
        <f t="shared" si="1"/>
        <v>0</v>
      </c>
      <c r="K34" s="17"/>
    </row>
    <row r="35" spans="1:11" ht="21" customHeight="1" thickBot="1" x14ac:dyDescent="0.4">
      <c r="A35" s="121"/>
      <c r="B35" s="59"/>
      <c r="C35" s="9"/>
      <c r="D35" s="13"/>
      <c r="E35" s="100" t="s">
        <v>36</v>
      </c>
      <c r="F35" s="101"/>
      <c r="G35" s="116">
        <v>0</v>
      </c>
      <c r="H35" s="117"/>
      <c r="I35" s="63">
        <f>G35*0.2</f>
        <v>0</v>
      </c>
      <c r="J35" s="61">
        <f t="shared" si="1"/>
        <v>0</v>
      </c>
      <c r="K35" s="17"/>
    </row>
    <row r="36" spans="1:11" ht="21" customHeight="1" thickBot="1" x14ac:dyDescent="0.4">
      <c r="A36" s="121"/>
      <c r="B36" s="59"/>
      <c r="C36" s="9"/>
      <c r="D36" s="13"/>
      <c r="E36" s="100" t="s">
        <v>37</v>
      </c>
      <c r="F36" s="101"/>
      <c r="G36" s="104">
        <v>0</v>
      </c>
      <c r="H36" s="103"/>
      <c r="I36" s="63">
        <f t="shared" ref="I36:I42" si="2">G36*0.2</f>
        <v>0</v>
      </c>
      <c r="J36" s="61">
        <f t="shared" si="1"/>
        <v>0</v>
      </c>
      <c r="K36" s="17"/>
    </row>
    <row r="37" spans="1:11" ht="21" customHeight="1" thickBot="1" x14ac:dyDescent="0.4">
      <c r="A37" s="121"/>
      <c r="B37" s="59"/>
      <c r="C37" s="9"/>
      <c r="D37" s="13"/>
      <c r="E37" s="100" t="s">
        <v>38</v>
      </c>
      <c r="F37" s="101"/>
      <c r="G37" s="116">
        <v>0</v>
      </c>
      <c r="H37" s="117"/>
      <c r="I37" s="63">
        <f t="shared" si="2"/>
        <v>0</v>
      </c>
      <c r="J37" s="61">
        <f t="shared" si="1"/>
        <v>0</v>
      </c>
      <c r="K37" s="17"/>
    </row>
    <row r="38" spans="1:11" ht="21" customHeight="1" thickBot="1" x14ac:dyDescent="0.4">
      <c r="A38" s="121"/>
      <c r="B38" s="59"/>
      <c r="C38" s="9"/>
      <c r="D38" s="13"/>
      <c r="E38" s="100" t="s">
        <v>39</v>
      </c>
      <c r="F38" s="101"/>
      <c r="G38" s="104">
        <v>0</v>
      </c>
      <c r="H38" s="103"/>
      <c r="I38" s="63">
        <f t="shared" si="2"/>
        <v>0</v>
      </c>
      <c r="J38" s="61">
        <f t="shared" si="1"/>
        <v>0</v>
      </c>
      <c r="K38" s="17"/>
    </row>
    <row r="39" spans="1:11" ht="21" customHeight="1" thickBot="1" x14ac:dyDescent="0.4">
      <c r="A39" s="121"/>
      <c r="B39" s="59"/>
      <c r="C39" s="9"/>
      <c r="D39" s="13"/>
      <c r="E39" s="100" t="s">
        <v>40</v>
      </c>
      <c r="F39" s="101"/>
      <c r="G39" s="116">
        <v>0</v>
      </c>
      <c r="H39" s="117"/>
      <c r="I39" s="63">
        <f t="shared" si="2"/>
        <v>0</v>
      </c>
      <c r="J39" s="61">
        <f t="shared" si="1"/>
        <v>0</v>
      </c>
      <c r="K39" s="17"/>
    </row>
    <row r="40" spans="1:11" ht="21" customHeight="1" thickBot="1" x14ac:dyDescent="0.4">
      <c r="A40" s="121"/>
      <c r="B40" s="59"/>
      <c r="C40" s="9"/>
      <c r="D40" s="13"/>
      <c r="E40" s="100" t="s">
        <v>41</v>
      </c>
      <c r="F40" s="101"/>
      <c r="G40" s="104">
        <v>0</v>
      </c>
      <c r="H40" s="103"/>
      <c r="I40" s="63">
        <f t="shared" si="2"/>
        <v>0</v>
      </c>
      <c r="J40" s="61">
        <f t="shared" si="1"/>
        <v>0</v>
      </c>
      <c r="K40" s="17"/>
    </row>
    <row r="41" spans="1:11" ht="21" customHeight="1" thickBot="1" x14ac:dyDescent="0.4">
      <c r="A41" s="121"/>
      <c r="B41" s="59"/>
      <c r="C41" s="9"/>
      <c r="D41" s="13"/>
      <c r="E41" s="100" t="s">
        <v>42</v>
      </c>
      <c r="F41" s="101"/>
      <c r="G41" s="116">
        <v>0</v>
      </c>
      <c r="H41" s="117"/>
      <c r="I41" s="63">
        <f t="shared" si="2"/>
        <v>0</v>
      </c>
      <c r="J41" s="61">
        <f t="shared" si="1"/>
        <v>0</v>
      </c>
      <c r="K41" s="17"/>
    </row>
    <row r="42" spans="1:11" ht="21" customHeight="1" thickBot="1" x14ac:dyDescent="0.4">
      <c r="A42" s="121"/>
      <c r="B42" s="59"/>
      <c r="C42" s="9"/>
      <c r="D42" s="13"/>
      <c r="E42" s="89" t="s">
        <v>43</v>
      </c>
      <c r="F42" s="90"/>
      <c r="G42" s="104">
        <v>0</v>
      </c>
      <c r="H42" s="103"/>
      <c r="I42" s="63">
        <f t="shared" si="2"/>
        <v>0</v>
      </c>
      <c r="J42" s="61">
        <f t="shared" si="1"/>
        <v>0</v>
      </c>
      <c r="K42" s="17"/>
    </row>
    <row r="43" spans="1:11" ht="21" customHeight="1" thickBot="1" x14ac:dyDescent="0.4">
      <c r="A43" s="121"/>
      <c r="B43" s="31"/>
      <c r="C43" s="9"/>
      <c r="D43" s="9"/>
      <c r="E43" s="28"/>
      <c r="F43" s="54"/>
      <c r="G43" s="93"/>
      <c r="H43" s="94"/>
      <c r="I43" s="65" t="s">
        <v>44</v>
      </c>
      <c r="J43" s="66">
        <f>SUM(J31:J42)</f>
        <v>0</v>
      </c>
      <c r="K43" s="17"/>
    </row>
    <row r="44" spans="1:11" ht="21" customHeight="1" x14ac:dyDescent="0.35">
      <c r="A44" s="122"/>
      <c r="B44" s="6"/>
      <c r="C44" s="30"/>
      <c r="D44" s="30"/>
      <c r="E44" s="30"/>
      <c r="F44" s="30"/>
      <c r="G44" s="95"/>
      <c r="H44" s="95"/>
      <c r="I44" s="67"/>
      <c r="J44" s="67"/>
      <c r="K44" s="2"/>
    </row>
    <row r="45" spans="1:11" ht="21" customHeight="1" x14ac:dyDescent="0.35">
      <c r="A45" s="96" t="s">
        <v>45</v>
      </c>
      <c r="B45" s="7"/>
      <c r="C45" s="33"/>
      <c r="D45" s="33"/>
      <c r="E45" s="33"/>
      <c r="F45" s="34"/>
      <c r="G45" s="105"/>
      <c r="H45" s="105"/>
      <c r="I45" s="34"/>
      <c r="J45" s="34"/>
      <c r="K45" s="2"/>
    </row>
    <row r="46" spans="1:11" ht="21.75" customHeight="1" x14ac:dyDescent="0.35">
      <c r="A46" s="97"/>
      <c r="B46" s="2"/>
      <c r="C46" s="2"/>
      <c r="D46" s="68"/>
      <c r="E46" s="22"/>
      <c r="F46" s="23" t="s">
        <v>46</v>
      </c>
      <c r="G46" s="106" t="s">
        <v>47</v>
      </c>
      <c r="H46" s="107"/>
      <c r="I46" s="57" t="s">
        <v>48</v>
      </c>
      <c r="J46" s="58" t="s">
        <v>49</v>
      </c>
      <c r="K46" s="17"/>
    </row>
    <row r="47" spans="1:11" ht="21" customHeight="1" x14ac:dyDescent="0.35">
      <c r="A47" s="97"/>
      <c r="B47" s="2"/>
      <c r="C47" s="68"/>
      <c r="D47" s="68"/>
      <c r="E47" s="22"/>
      <c r="F47" s="69">
        <v>0.5</v>
      </c>
      <c r="G47" s="108">
        <f>$F$14+$J$16</f>
        <v>0</v>
      </c>
      <c r="H47" s="109"/>
      <c r="I47" s="70">
        <f>G27+J43</f>
        <v>0</v>
      </c>
      <c r="J47" s="71">
        <f>G47-I47</f>
        <v>0</v>
      </c>
      <c r="K47" s="17"/>
    </row>
    <row r="48" spans="1:11" ht="21" customHeight="1" x14ac:dyDescent="0.35">
      <c r="A48" s="97"/>
      <c r="B48" s="2"/>
      <c r="C48" s="68"/>
      <c r="D48" s="68"/>
      <c r="E48" s="22"/>
      <c r="F48" s="72">
        <v>0.65</v>
      </c>
      <c r="G48" s="110">
        <f>$F$15+$J$16</f>
        <v>0</v>
      </c>
      <c r="H48" s="111"/>
      <c r="I48" s="73">
        <f>I27+J43</f>
        <v>0</v>
      </c>
      <c r="J48" s="74">
        <f>G48-I48</f>
        <v>0</v>
      </c>
      <c r="K48" s="17"/>
    </row>
    <row r="49" spans="1:11" ht="21" customHeight="1" x14ac:dyDescent="0.35">
      <c r="A49" s="97"/>
      <c r="B49" s="2"/>
      <c r="C49" s="68"/>
      <c r="D49" s="68"/>
      <c r="E49" s="22"/>
      <c r="F49" s="75">
        <v>1</v>
      </c>
      <c r="G49" s="98">
        <f>$F$16+$J$16</f>
        <v>0</v>
      </c>
      <c r="H49" s="99"/>
      <c r="I49" s="76">
        <f>J43+J27</f>
        <v>0</v>
      </c>
      <c r="J49" s="77">
        <f>G49-I49</f>
        <v>0</v>
      </c>
      <c r="K49" s="17"/>
    </row>
    <row r="50" spans="1:11" ht="15" customHeight="1" x14ac:dyDescent="0.2">
      <c r="A50" s="97"/>
      <c r="B50" s="2"/>
      <c r="C50" s="2"/>
      <c r="D50" s="2"/>
      <c r="E50" s="2"/>
      <c r="F50" s="78"/>
      <c r="G50" s="83" t="s">
        <v>50</v>
      </c>
      <c r="H50" s="84"/>
      <c r="I50" s="84"/>
      <c r="J50" s="84"/>
      <c r="K50" s="2"/>
    </row>
    <row r="51" spans="1:11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4.1" customHeight="1" x14ac:dyDescent="0.25">
      <c r="A52" s="85" t="s">
        <v>51</v>
      </c>
      <c r="B52" s="86"/>
      <c r="C52" s="86"/>
      <c r="D52" s="86"/>
      <c r="E52" s="86"/>
      <c r="F52" s="86"/>
      <c r="G52" s="86"/>
      <c r="H52" s="86"/>
      <c r="I52" s="86"/>
      <c r="J52" s="86"/>
      <c r="K52" s="2"/>
    </row>
  </sheetData>
  <mergeCells count="82">
    <mergeCell ref="A1:J1"/>
    <mergeCell ref="A2:C2"/>
    <mergeCell ref="D2:F2"/>
    <mergeCell ref="A3:C3"/>
    <mergeCell ref="D3:F3"/>
    <mergeCell ref="H3:I3"/>
    <mergeCell ref="H2:I2"/>
    <mergeCell ref="A4:C4"/>
    <mergeCell ref="D4:F4"/>
    <mergeCell ref="H7:J7"/>
    <mergeCell ref="I4:J4"/>
    <mergeCell ref="B5:J5"/>
    <mergeCell ref="A6:A18"/>
    <mergeCell ref="C7:F7"/>
    <mergeCell ref="C9:E9"/>
    <mergeCell ref="C10:E10"/>
    <mergeCell ref="C11:E11"/>
    <mergeCell ref="H11:I11"/>
    <mergeCell ref="H12:I12"/>
    <mergeCell ref="C13:E13"/>
    <mergeCell ref="H13:I13"/>
    <mergeCell ref="C14:E14"/>
    <mergeCell ref="H14:I14"/>
    <mergeCell ref="C15:E15"/>
    <mergeCell ref="H15:I15"/>
    <mergeCell ref="C16:E16"/>
    <mergeCell ref="H16:I16"/>
    <mergeCell ref="C17:F17"/>
    <mergeCell ref="A19:A44"/>
    <mergeCell ref="G21:H21"/>
    <mergeCell ref="D22:E22"/>
    <mergeCell ref="G22:H22"/>
    <mergeCell ref="D23:E23"/>
    <mergeCell ref="G23:H23"/>
    <mergeCell ref="D24:E24"/>
    <mergeCell ref="G24:H24"/>
    <mergeCell ref="D25:F25"/>
    <mergeCell ref="G25:H25"/>
    <mergeCell ref="D26:F26"/>
    <mergeCell ref="G26:H26"/>
    <mergeCell ref="D27:F27"/>
    <mergeCell ref="G27:H27"/>
    <mergeCell ref="E34:F34"/>
    <mergeCell ref="E35:F35"/>
    <mergeCell ref="G35:H35"/>
    <mergeCell ref="G28:J28"/>
    <mergeCell ref="G29:H29"/>
    <mergeCell ref="G30:H30"/>
    <mergeCell ref="E31:F31"/>
    <mergeCell ref="G31:H31"/>
    <mergeCell ref="E32:F32"/>
    <mergeCell ref="G32:H32"/>
    <mergeCell ref="G45:H45"/>
    <mergeCell ref="G46:H46"/>
    <mergeCell ref="G47:H47"/>
    <mergeCell ref="G48:H48"/>
    <mergeCell ref="G39:H39"/>
    <mergeCell ref="G40:H40"/>
    <mergeCell ref="G41:H41"/>
    <mergeCell ref="G36:H36"/>
    <mergeCell ref="G37:H37"/>
    <mergeCell ref="G38:H38"/>
    <mergeCell ref="G33:H33"/>
    <mergeCell ref="H10:I10"/>
    <mergeCell ref="G34:H34"/>
    <mergeCell ref="G20:J20"/>
    <mergeCell ref="G50:J50"/>
    <mergeCell ref="A52:J52"/>
    <mergeCell ref="H9:I9"/>
    <mergeCell ref="E42:F42"/>
    <mergeCell ref="G42:H42"/>
    <mergeCell ref="G43:H43"/>
    <mergeCell ref="G44:H44"/>
    <mergeCell ref="A45:A50"/>
    <mergeCell ref="G49:H49"/>
    <mergeCell ref="E39:F39"/>
    <mergeCell ref="E40:F40"/>
    <mergeCell ref="E41:F41"/>
    <mergeCell ref="E36:F36"/>
    <mergeCell ref="E37:F37"/>
    <mergeCell ref="E38:F38"/>
    <mergeCell ref="E33:F33"/>
  </mergeCells>
  <pageMargins left="0.75" right="0.75" top="1" bottom="1" header="0.5" footer="0.5"/>
  <pageSetup orientation="portrait"/>
  <headerFooter>
    <oddHeader>&amp;C&amp;"Arial,Regular"&amp;10&amp;K000000Sheet1</oddHeader>
    <oddFooter>&amp;C&amp;"Arial,Regular"&amp;10&amp;K000000Page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2"/>
  <sheetViews>
    <sheetView showGridLines="0" workbookViewId="0"/>
  </sheetViews>
  <sheetFormatPr defaultColWidth="6.59765625" defaultRowHeight="12.75" customHeight="1" x14ac:dyDescent="0.2"/>
  <cols>
    <col min="1" max="1" width="9.09765625" style="79" customWidth="1"/>
    <col min="2" max="2" width="2.69921875" style="79" customWidth="1"/>
    <col min="3" max="3" width="6.5" style="79" customWidth="1"/>
    <col min="4" max="4" width="11.8984375" style="79" customWidth="1"/>
    <col min="5" max="5" width="4.8984375" style="79" customWidth="1"/>
    <col min="6" max="6" width="18.19921875" style="79" customWidth="1"/>
    <col min="7" max="7" width="7.8984375" style="79" customWidth="1"/>
    <col min="8" max="8" width="8.69921875" style="79" customWidth="1"/>
    <col min="9" max="10" width="16.69921875" style="79" customWidth="1"/>
    <col min="11" max="11" width="6.8984375" style="79" customWidth="1"/>
    <col min="12" max="256" width="6.59765625" style="79" customWidth="1"/>
  </cols>
  <sheetData>
    <row r="1" spans="1:11" ht="51.95" customHeight="1" x14ac:dyDescent="0.2">
      <c r="A1" s="166" t="s">
        <v>0</v>
      </c>
      <c r="B1" s="167"/>
      <c r="C1" s="167"/>
      <c r="D1" s="167"/>
      <c r="E1" s="167"/>
      <c r="F1" s="167"/>
      <c r="G1" s="167"/>
      <c r="H1" s="167"/>
      <c r="I1" s="167"/>
      <c r="J1" s="167"/>
      <c r="K1" s="2"/>
    </row>
    <row r="2" spans="1:11" ht="27.95" customHeight="1" x14ac:dyDescent="0.35">
      <c r="A2" s="149" t="s">
        <v>1</v>
      </c>
      <c r="B2" s="150"/>
      <c r="C2" s="150"/>
      <c r="D2" s="168"/>
      <c r="E2" s="168"/>
      <c r="F2" s="168"/>
      <c r="G2" s="2"/>
      <c r="H2" s="149" t="s">
        <v>2</v>
      </c>
      <c r="I2" s="150"/>
      <c r="J2" s="4"/>
      <c r="K2" s="2"/>
    </row>
    <row r="3" spans="1:11" ht="27.95" customHeight="1" x14ac:dyDescent="0.35">
      <c r="A3" s="149" t="s">
        <v>3</v>
      </c>
      <c r="B3" s="150"/>
      <c r="C3" s="150"/>
      <c r="D3" s="151"/>
      <c r="E3" s="151"/>
      <c r="F3" s="151"/>
      <c r="G3" s="2"/>
      <c r="H3" s="149" t="s">
        <v>4</v>
      </c>
      <c r="I3" s="150"/>
      <c r="J3" s="5"/>
      <c r="K3" s="2"/>
    </row>
    <row r="4" spans="1:11" ht="27.95" customHeight="1" x14ac:dyDescent="0.35">
      <c r="A4" s="149" t="s">
        <v>5</v>
      </c>
      <c r="B4" s="150"/>
      <c r="C4" s="150"/>
      <c r="D4" s="151"/>
      <c r="E4" s="151"/>
      <c r="F4" s="151"/>
      <c r="G4" s="2"/>
      <c r="H4" s="3" t="s">
        <v>6</v>
      </c>
      <c r="I4" s="154"/>
      <c r="J4" s="155"/>
      <c r="K4" s="2"/>
    </row>
    <row r="5" spans="1:11" ht="19.5" customHeight="1" x14ac:dyDescent="0.2">
      <c r="A5" s="6"/>
      <c r="B5" s="156"/>
      <c r="C5" s="156"/>
      <c r="D5" s="157"/>
      <c r="E5" s="157"/>
      <c r="F5" s="157"/>
      <c r="G5" s="156"/>
      <c r="H5" s="156"/>
      <c r="I5" s="157"/>
      <c r="J5" s="157"/>
      <c r="K5" s="2"/>
    </row>
    <row r="6" spans="1:11" ht="15.95" customHeight="1" x14ac:dyDescent="0.2">
      <c r="A6" s="120" t="s">
        <v>7</v>
      </c>
      <c r="B6" s="7"/>
      <c r="C6" s="7"/>
      <c r="D6" s="7"/>
      <c r="E6" s="7"/>
      <c r="F6" s="8"/>
      <c r="G6" s="8"/>
      <c r="H6" s="8"/>
      <c r="I6" s="8"/>
      <c r="J6" s="8"/>
      <c r="K6" s="2"/>
    </row>
    <row r="7" spans="1:11" ht="21" customHeight="1" x14ac:dyDescent="0.35">
      <c r="A7" s="121"/>
      <c r="B7" s="2"/>
      <c r="C7" s="152" t="s">
        <v>8</v>
      </c>
      <c r="D7" s="153"/>
      <c r="E7" s="153"/>
      <c r="F7" s="153"/>
      <c r="G7" s="9"/>
      <c r="H7" s="152" t="s">
        <v>9</v>
      </c>
      <c r="I7" s="153"/>
      <c r="J7" s="153"/>
      <c r="K7" s="2"/>
    </row>
    <row r="8" spans="1:11" ht="15.95" customHeight="1" x14ac:dyDescent="0.35">
      <c r="A8" s="121"/>
      <c r="B8" s="2"/>
      <c r="C8" s="10"/>
      <c r="D8" s="10"/>
      <c r="E8" s="10"/>
      <c r="F8" s="10"/>
      <c r="G8" s="11"/>
      <c r="H8" s="12"/>
      <c r="I8" s="12"/>
      <c r="J8" s="12"/>
      <c r="K8" s="2"/>
    </row>
    <row r="9" spans="1:11" ht="21" customHeight="1" x14ac:dyDescent="0.35">
      <c r="A9" s="121"/>
      <c r="B9" s="13"/>
      <c r="C9" s="114" t="s">
        <v>10</v>
      </c>
      <c r="D9" s="131"/>
      <c r="E9" s="158"/>
      <c r="F9" s="14">
        <v>380</v>
      </c>
      <c r="G9" s="15"/>
      <c r="H9" s="87" t="s">
        <v>11</v>
      </c>
      <c r="I9" s="88"/>
      <c r="J9" s="16" t="s">
        <v>12</v>
      </c>
      <c r="K9" s="17"/>
    </row>
    <row r="10" spans="1:11" ht="21" customHeight="1" x14ac:dyDescent="0.35">
      <c r="A10" s="121"/>
      <c r="B10" s="13"/>
      <c r="C10" s="100" t="s">
        <v>13</v>
      </c>
      <c r="D10" s="159"/>
      <c r="E10" s="160"/>
      <c r="F10" s="18">
        <v>35</v>
      </c>
      <c r="G10" s="15"/>
      <c r="H10" s="102" t="s">
        <v>14</v>
      </c>
      <c r="I10" s="103"/>
      <c r="J10" s="18">
        <v>250</v>
      </c>
      <c r="K10" s="17"/>
    </row>
    <row r="11" spans="1:11" ht="21" customHeight="1" x14ac:dyDescent="0.35">
      <c r="A11" s="121"/>
      <c r="B11" s="13"/>
      <c r="C11" s="89" t="s">
        <v>15</v>
      </c>
      <c r="D11" s="133"/>
      <c r="E11" s="147"/>
      <c r="F11" s="19">
        <v>30</v>
      </c>
      <c r="G11" s="15"/>
      <c r="H11" s="143"/>
      <c r="I11" s="103"/>
      <c r="J11" s="18">
        <v>0</v>
      </c>
      <c r="K11" s="17"/>
    </row>
    <row r="12" spans="1:11" ht="21" customHeight="1" x14ac:dyDescent="0.35">
      <c r="A12" s="121"/>
      <c r="B12" s="2"/>
      <c r="C12" s="20"/>
      <c r="D12" s="20"/>
      <c r="E12" s="20"/>
      <c r="F12" s="21"/>
      <c r="G12" s="22"/>
      <c r="H12" s="143"/>
      <c r="I12" s="103"/>
      <c r="J12" s="18">
        <v>0</v>
      </c>
      <c r="K12" s="17"/>
    </row>
    <row r="13" spans="1:11" ht="21" customHeight="1" x14ac:dyDescent="0.35">
      <c r="A13" s="121"/>
      <c r="B13" s="13"/>
      <c r="C13" s="106" t="s">
        <v>16</v>
      </c>
      <c r="D13" s="161"/>
      <c r="E13" s="162"/>
      <c r="F13" s="23" t="s">
        <v>17</v>
      </c>
      <c r="G13" s="15"/>
      <c r="H13" s="143"/>
      <c r="I13" s="103"/>
      <c r="J13" s="18">
        <v>0</v>
      </c>
      <c r="K13" s="17"/>
    </row>
    <row r="14" spans="1:11" ht="21" customHeight="1" x14ac:dyDescent="0.35">
      <c r="A14" s="121"/>
      <c r="B14" s="13"/>
      <c r="C14" s="163">
        <v>0.5</v>
      </c>
      <c r="D14" s="164"/>
      <c r="E14" s="165"/>
      <c r="F14" s="24">
        <f>$F$9*(IF($F$11="",$F$10,$F$11))*0.5</f>
        <v>5700</v>
      </c>
      <c r="G14" s="15"/>
      <c r="H14" s="143"/>
      <c r="I14" s="103"/>
      <c r="J14" s="18">
        <v>0</v>
      </c>
      <c r="K14" s="17"/>
    </row>
    <row r="15" spans="1:11" ht="21" customHeight="1" x14ac:dyDescent="0.35">
      <c r="A15" s="121"/>
      <c r="B15" s="13"/>
      <c r="C15" s="140">
        <v>0.65</v>
      </c>
      <c r="D15" s="141"/>
      <c r="E15" s="142"/>
      <c r="F15" s="25">
        <f>$F$9*(IF($F$11="",$F$10,$F$11))*0.65</f>
        <v>7410</v>
      </c>
      <c r="G15" s="15"/>
      <c r="H15" s="143"/>
      <c r="I15" s="103"/>
      <c r="J15" s="18">
        <v>0</v>
      </c>
      <c r="K15" s="17"/>
    </row>
    <row r="16" spans="1:11" ht="21" customHeight="1" x14ac:dyDescent="0.35">
      <c r="A16" s="121"/>
      <c r="B16" s="13"/>
      <c r="C16" s="144">
        <v>1</v>
      </c>
      <c r="D16" s="145"/>
      <c r="E16" s="146"/>
      <c r="F16" s="26">
        <f>$F$9*(IF($F$11="",$F$10,$F$11))</f>
        <v>11400</v>
      </c>
      <c r="G16" s="15"/>
      <c r="H16" s="89" t="s">
        <v>18</v>
      </c>
      <c r="I16" s="147"/>
      <c r="J16" s="27">
        <f>SUM(J10:J15)</f>
        <v>250</v>
      </c>
      <c r="K16" s="17"/>
    </row>
    <row r="17" spans="1:11" ht="21" customHeight="1" x14ac:dyDescent="0.35">
      <c r="A17" s="121"/>
      <c r="B17" s="2"/>
      <c r="C17" s="148" t="s">
        <v>19</v>
      </c>
      <c r="D17" s="112"/>
      <c r="E17" s="112"/>
      <c r="F17" s="112"/>
      <c r="G17" s="9"/>
      <c r="H17" s="28"/>
      <c r="I17" s="28"/>
      <c r="J17" s="28"/>
      <c r="K17" s="2"/>
    </row>
    <row r="18" spans="1:11" ht="21" customHeight="1" x14ac:dyDescent="0.35">
      <c r="A18" s="122"/>
      <c r="B18" s="29"/>
      <c r="C18" s="30"/>
      <c r="D18" s="30"/>
      <c r="E18" s="30"/>
      <c r="F18" s="30"/>
      <c r="G18" s="30"/>
      <c r="H18" s="30"/>
      <c r="I18" s="30"/>
      <c r="J18" s="30"/>
      <c r="K18" s="31"/>
    </row>
    <row r="19" spans="1:11" ht="21.75" customHeight="1" x14ac:dyDescent="0.35">
      <c r="A19" s="120" t="s">
        <v>20</v>
      </c>
      <c r="B19" s="32"/>
      <c r="C19" s="33"/>
      <c r="D19" s="33"/>
      <c r="E19" s="33"/>
      <c r="F19" s="33"/>
      <c r="G19" s="34"/>
      <c r="H19" s="34"/>
      <c r="I19" s="34"/>
      <c r="J19" s="34"/>
      <c r="K19" s="35"/>
    </row>
    <row r="20" spans="1:11" ht="21" customHeight="1" x14ac:dyDescent="0.35">
      <c r="A20" s="121"/>
      <c r="B20" s="36"/>
      <c r="C20" s="9"/>
      <c r="D20" s="9"/>
      <c r="E20" s="9"/>
      <c r="F20" s="37"/>
      <c r="G20" s="87" t="s">
        <v>21</v>
      </c>
      <c r="H20" s="118"/>
      <c r="I20" s="118"/>
      <c r="J20" s="119"/>
      <c r="K20" s="17"/>
    </row>
    <row r="21" spans="1:11" ht="21" customHeight="1" x14ac:dyDescent="0.35">
      <c r="A21" s="121"/>
      <c r="B21" s="36"/>
      <c r="C21" s="9"/>
      <c r="D21" s="10"/>
      <c r="E21" s="38"/>
      <c r="F21" s="39" t="s">
        <v>22</v>
      </c>
      <c r="G21" s="123">
        <v>0.5</v>
      </c>
      <c r="H21" s="124"/>
      <c r="I21" s="40">
        <v>0.65</v>
      </c>
      <c r="J21" s="41">
        <v>1</v>
      </c>
      <c r="K21" s="17"/>
    </row>
    <row r="22" spans="1:11" ht="21" customHeight="1" x14ac:dyDescent="0.35">
      <c r="A22" s="121"/>
      <c r="B22" s="31"/>
      <c r="C22" s="42"/>
      <c r="D22" s="114" t="s">
        <v>23</v>
      </c>
      <c r="E22" s="115"/>
      <c r="F22" s="43">
        <v>0</v>
      </c>
      <c r="G22" s="125">
        <f>$F$9*F22*0.5</f>
        <v>0</v>
      </c>
      <c r="H22" s="126"/>
      <c r="I22" s="44">
        <f>$F$9*F22*0.65</f>
        <v>0</v>
      </c>
      <c r="J22" s="45">
        <f>$F$9*F22</f>
        <v>0</v>
      </c>
      <c r="K22" s="17"/>
    </row>
    <row r="23" spans="1:11" ht="21" customHeight="1" x14ac:dyDescent="0.35">
      <c r="A23" s="121"/>
      <c r="B23" s="31"/>
      <c r="C23" s="42"/>
      <c r="D23" s="100" t="s">
        <v>24</v>
      </c>
      <c r="E23" s="101"/>
      <c r="F23" s="46">
        <v>0</v>
      </c>
      <c r="G23" s="127">
        <f>$F$9*F23*0.5</f>
        <v>0</v>
      </c>
      <c r="H23" s="128"/>
      <c r="I23" s="47">
        <f>$F$9*F23*0.65</f>
        <v>0</v>
      </c>
      <c r="J23" s="48">
        <f>$F$9*F23</f>
        <v>0</v>
      </c>
      <c r="K23" s="17"/>
    </row>
    <row r="24" spans="1:11" ht="21" customHeight="1" x14ac:dyDescent="0.35">
      <c r="A24" s="121"/>
      <c r="B24" s="31"/>
      <c r="C24" s="42"/>
      <c r="D24" s="89" t="s">
        <v>25</v>
      </c>
      <c r="E24" s="90"/>
      <c r="F24" s="49">
        <v>0</v>
      </c>
      <c r="G24" s="129">
        <f>$F$9*F24*0.5</f>
        <v>0</v>
      </c>
      <c r="H24" s="130"/>
      <c r="I24" s="50">
        <f>$F$9*F24*0.65</f>
        <v>0</v>
      </c>
      <c r="J24" s="51">
        <f>$F$9*F24</f>
        <v>0</v>
      </c>
      <c r="K24" s="17"/>
    </row>
    <row r="25" spans="1:11" ht="21" customHeight="1" x14ac:dyDescent="0.35">
      <c r="A25" s="121"/>
      <c r="B25" s="31"/>
      <c r="C25" s="42"/>
      <c r="D25" s="114" t="s">
        <v>26</v>
      </c>
      <c r="E25" s="131"/>
      <c r="F25" s="115"/>
      <c r="G25" s="132">
        <f>SUM(G22:G24)</f>
        <v>0</v>
      </c>
      <c r="H25" s="126"/>
      <c r="I25" s="44">
        <f>SUM(I22:I24)</f>
        <v>0</v>
      </c>
      <c r="J25" s="45">
        <f>SUM(J22:J24)</f>
        <v>0</v>
      </c>
      <c r="K25" s="17"/>
    </row>
    <row r="26" spans="1:11" ht="21" customHeight="1" x14ac:dyDescent="0.35">
      <c r="A26" s="121"/>
      <c r="B26" s="31"/>
      <c r="C26" s="22"/>
      <c r="D26" s="89" t="s">
        <v>27</v>
      </c>
      <c r="E26" s="133"/>
      <c r="F26" s="90"/>
      <c r="G26" s="134">
        <f>G25*0.2</f>
        <v>0</v>
      </c>
      <c r="H26" s="130"/>
      <c r="I26" s="50">
        <f>I25*0.2</f>
        <v>0</v>
      </c>
      <c r="J26" s="51">
        <f>J25*0.2</f>
        <v>0</v>
      </c>
      <c r="K26" s="17"/>
    </row>
    <row r="27" spans="1:11" ht="21" customHeight="1" x14ac:dyDescent="0.35">
      <c r="A27" s="121"/>
      <c r="B27" s="31"/>
      <c r="C27" s="22"/>
      <c r="D27" s="135" t="s">
        <v>28</v>
      </c>
      <c r="E27" s="136"/>
      <c r="F27" s="137"/>
      <c r="G27" s="138">
        <f>G25+G26</f>
        <v>0</v>
      </c>
      <c r="H27" s="139"/>
      <c r="I27" s="52">
        <f>I25+I26</f>
        <v>0</v>
      </c>
      <c r="J27" s="53">
        <f>J25+J26</f>
        <v>0</v>
      </c>
      <c r="K27" s="17"/>
    </row>
    <row r="28" spans="1:11" ht="32.25" customHeight="1" x14ac:dyDescent="0.35">
      <c r="A28" s="121"/>
      <c r="B28" s="31"/>
      <c r="C28" s="2"/>
      <c r="D28" s="54"/>
      <c r="E28" s="54"/>
      <c r="F28" s="28"/>
      <c r="G28" s="112"/>
      <c r="H28" s="112"/>
      <c r="I28" s="112"/>
      <c r="J28" s="112"/>
      <c r="K28" s="2"/>
    </row>
    <row r="29" spans="1:11" ht="12.75" customHeight="1" x14ac:dyDescent="0.35">
      <c r="A29" s="121"/>
      <c r="B29" s="31"/>
      <c r="C29" s="9"/>
      <c r="D29" s="9"/>
      <c r="E29" s="9"/>
      <c r="F29" s="55"/>
      <c r="G29" s="113"/>
      <c r="H29" s="113"/>
      <c r="I29" s="10"/>
      <c r="J29" s="10"/>
      <c r="K29" s="2"/>
    </row>
    <row r="30" spans="1:11" ht="21" customHeight="1" x14ac:dyDescent="0.35">
      <c r="A30" s="121"/>
      <c r="B30" s="56"/>
      <c r="C30" s="9"/>
      <c r="D30" s="9"/>
      <c r="E30" s="10"/>
      <c r="F30" s="38"/>
      <c r="G30" s="106" t="s">
        <v>29</v>
      </c>
      <c r="H30" s="107"/>
      <c r="I30" s="57" t="s">
        <v>30</v>
      </c>
      <c r="J30" s="58" t="s">
        <v>31</v>
      </c>
      <c r="K30" s="17"/>
    </row>
    <row r="31" spans="1:11" ht="21" customHeight="1" x14ac:dyDescent="0.35">
      <c r="A31" s="121"/>
      <c r="B31" s="59"/>
      <c r="C31" s="9"/>
      <c r="D31" s="13"/>
      <c r="E31" s="114" t="s">
        <v>32</v>
      </c>
      <c r="F31" s="115"/>
      <c r="G31" s="116">
        <v>10046.52</v>
      </c>
      <c r="H31" s="117"/>
      <c r="I31" s="60">
        <f>0</f>
        <v>0</v>
      </c>
      <c r="J31" s="61">
        <f t="shared" ref="J31:J42" si="0">G31+I31</f>
        <v>10046.52</v>
      </c>
      <c r="K31" s="17"/>
    </row>
    <row r="32" spans="1:11" ht="21" customHeight="1" x14ac:dyDescent="0.35">
      <c r="A32" s="121"/>
      <c r="B32" s="59"/>
      <c r="C32" s="9"/>
      <c r="D32" s="13"/>
      <c r="E32" s="100" t="s">
        <v>33</v>
      </c>
      <c r="F32" s="101"/>
      <c r="G32" s="104">
        <v>200</v>
      </c>
      <c r="H32" s="103"/>
      <c r="I32" s="62">
        <f t="shared" ref="I32:I42" si="1">G32*0.2</f>
        <v>40</v>
      </c>
      <c r="J32" s="80">
        <f t="shared" si="0"/>
        <v>240</v>
      </c>
      <c r="K32" s="17"/>
    </row>
    <row r="33" spans="1:11" ht="21" customHeight="1" x14ac:dyDescent="0.35">
      <c r="A33" s="121"/>
      <c r="B33" s="59"/>
      <c r="C33" s="9"/>
      <c r="D33" s="13"/>
      <c r="E33" s="100" t="s">
        <v>34</v>
      </c>
      <c r="F33" s="101"/>
      <c r="G33" s="102">
        <v>0</v>
      </c>
      <c r="H33" s="103"/>
      <c r="I33" s="63">
        <f t="shared" si="1"/>
        <v>0</v>
      </c>
      <c r="J33" s="18">
        <f t="shared" si="0"/>
        <v>0</v>
      </c>
      <c r="K33" s="17"/>
    </row>
    <row r="34" spans="1:11" ht="21" customHeight="1" x14ac:dyDescent="0.35">
      <c r="A34" s="121"/>
      <c r="B34" s="59"/>
      <c r="C34" s="9"/>
      <c r="D34" s="13"/>
      <c r="E34" s="100" t="s">
        <v>35</v>
      </c>
      <c r="F34" s="101"/>
      <c r="G34" s="102">
        <v>0</v>
      </c>
      <c r="H34" s="103"/>
      <c r="I34" s="63">
        <f t="shared" si="1"/>
        <v>0</v>
      </c>
      <c r="J34" s="18">
        <f t="shared" si="0"/>
        <v>0</v>
      </c>
      <c r="K34" s="17"/>
    </row>
    <row r="35" spans="1:11" ht="21" customHeight="1" x14ac:dyDescent="0.35">
      <c r="A35" s="121"/>
      <c r="B35" s="59"/>
      <c r="C35" s="9"/>
      <c r="D35" s="13"/>
      <c r="E35" s="100" t="s">
        <v>36</v>
      </c>
      <c r="F35" s="101"/>
      <c r="G35" s="102">
        <v>0</v>
      </c>
      <c r="H35" s="103"/>
      <c r="I35" s="63">
        <f t="shared" si="1"/>
        <v>0</v>
      </c>
      <c r="J35" s="18">
        <f t="shared" si="0"/>
        <v>0</v>
      </c>
      <c r="K35" s="17"/>
    </row>
    <row r="36" spans="1:11" ht="21" customHeight="1" x14ac:dyDescent="0.35">
      <c r="A36" s="121"/>
      <c r="B36" s="59"/>
      <c r="C36" s="9"/>
      <c r="D36" s="13"/>
      <c r="E36" s="100" t="s">
        <v>37</v>
      </c>
      <c r="F36" s="101"/>
      <c r="G36" s="102">
        <v>0</v>
      </c>
      <c r="H36" s="103"/>
      <c r="I36" s="63">
        <f t="shared" si="1"/>
        <v>0</v>
      </c>
      <c r="J36" s="18">
        <f t="shared" si="0"/>
        <v>0</v>
      </c>
      <c r="K36" s="17"/>
    </row>
    <row r="37" spans="1:11" ht="21" customHeight="1" x14ac:dyDescent="0.35">
      <c r="A37" s="121"/>
      <c r="B37" s="59"/>
      <c r="C37" s="9"/>
      <c r="D37" s="13"/>
      <c r="E37" s="100" t="s">
        <v>38</v>
      </c>
      <c r="F37" s="101"/>
      <c r="G37" s="104">
        <v>150</v>
      </c>
      <c r="H37" s="103"/>
      <c r="I37" s="62">
        <f t="shared" si="1"/>
        <v>30</v>
      </c>
      <c r="J37" s="80">
        <f t="shared" si="0"/>
        <v>180</v>
      </c>
      <c r="K37" s="17"/>
    </row>
    <row r="38" spans="1:11" ht="21" customHeight="1" x14ac:dyDescent="0.35">
      <c r="A38" s="121"/>
      <c r="B38" s="59"/>
      <c r="C38" s="9"/>
      <c r="D38" s="13"/>
      <c r="E38" s="100" t="s">
        <v>39</v>
      </c>
      <c r="F38" s="101"/>
      <c r="G38" s="102">
        <v>0</v>
      </c>
      <c r="H38" s="103"/>
      <c r="I38" s="63">
        <f t="shared" si="1"/>
        <v>0</v>
      </c>
      <c r="J38" s="18">
        <f t="shared" si="0"/>
        <v>0</v>
      </c>
      <c r="K38" s="17"/>
    </row>
    <row r="39" spans="1:11" ht="21" customHeight="1" x14ac:dyDescent="0.35">
      <c r="A39" s="121"/>
      <c r="B39" s="59"/>
      <c r="C39" s="9"/>
      <c r="D39" s="13"/>
      <c r="E39" s="100" t="s">
        <v>40</v>
      </c>
      <c r="F39" s="101"/>
      <c r="G39" s="102">
        <v>0</v>
      </c>
      <c r="H39" s="103"/>
      <c r="I39" s="63">
        <f t="shared" si="1"/>
        <v>0</v>
      </c>
      <c r="J39" s="18">
        <f t="shared" si="0"/>
        <v>0</v>
      </c>
      <c r="K39" s="17"/>
    </row>
    <row r="40" spans="1:11" ht="21" customHeight="1" x14ac:dyDescent="0.35">
      <c r="A40" s="121"/>
      <c r="B40" s="59"/>
      <c r="C40" s="9"/>
      <c r="D40" s="13"/>
      <c r="E40" s="100" t="s">
        <v>41</v>
      </c>
      <c r="F40" s="101"/>
      <c r="G40" s="102">
        <v>0</v>
      </c>
      <c r="H40" s="103"/>
      <c r="I40" s="63">
        <f t="shared" si="1"/>
        <v>0</v>
      </c>
      <c r="J40" s="18">
        <f t="shared" si="0"/>
        <v>0</v>
      </c>
      <c r="K40" s="17"/>
    </row>
    <row r="41" spans="1:11" ht="21" customHeight="1" x14ac:dyDescent="0.35">
      <c r="A41" s="121"/>
      <c r="B41" s="59"/>
      <c r="C41" s="9"/>
      <c r="D41" s="13"/>
      <c r="E41" s="100" t="s">
        <v>42</v>
      </c>
      <c r="F41" s="101"/>
      <c r="G41" s="102">
        <v>0</v>
      </c>
      <c r="H41" s="103"/>
      <c r="I41" s="63">
        <f t="shared" si="1"/>
        <v>0</v>
      </c>
      <c r="J41" s="18">
        <f t="shared" si="0"/>
        <v>0</v>
      </c>
      <c r="K41" s="17"/>
    </row>
    <row r="42" spans="1:11" ht="21" customHeight="1" x14ac:dyDescent="0.35">
      <c r="A42" s="121"/>
      <c r="B42" s="59"/>
      <c r="C42" s="9"/>
      <c r="D42" s="13"/>
      <c r="E42" s="89" t="s">
        <v>43</v>
      </c>
      <c r="F42" s="90"/>
      <c r="G42" s="91">
        <v>0</v>
      </c>
      <c r="H42" s="92"/>
      <c r="I42" s="64">
        <f t="shared" si="1"/>
        <v>0</v>
      </c>
      <c r="J42" s="19">
        <f t="shared" si="0"/>
        <v>0</v>
      </c>
      <c r="K42" s="17"/>
    </row>
    <row r="43" spans="1:11" ht="21" customHeight="1" x14ac:dyDescent="0.35">
      <c r="A43" s="121"/>
      <c r="B43" s="31"/>
      <c r="C43" s="9"/>
      <c r="D43" s="9"/>
      <c r="E43" s="28"/>
      <c r="F43" s="54"/>
      <c r="G43" s="93"/>
      <c r="H43" s="94"/>
      <c r="I43" s="65" t="s">
        <v>44</v>
      </c>
      <c r="J43" s="66">
        <f>SUM(J31:J42)</f>
        <v>10466.52</v>
      </c>
      <c r="K43" s="17"/>
    </row>
    <row r="44" spans="1:11" ht="21" customHeight="1" x14ac:dyDescent="0.35">
      <c r="A44" s="122"/>
      <c r="B44" s="6"/>
      <c r="C44" s="30"/>
      <c r="D44" s="30"/>
      <c r="E44" s="30"/>
      <c r="F44" s="30"/>
      <c r="G44" s="95"/>
      <c r="H44" s="95"/>
      <c r="I44" s="67"/>
      <c r="J44" s="67"/>
      <c r="K44" s="2"/>
    </row>
    <row r="45" spans="1:11" ht="21" customHeight="1" x14ac:dyDescent="0.35">
      <c r="A45" s="96" t="s">
        <v>45</v>
      </c>
      <c r="B45" s="7"/>
      <c r="C45" s="33"/>
      <c r="D45" s="33"/>
      <c r="E45" s="33"/>
      <c r="F45" s="34"/>
      <c r="G45" s="105"/>
      <c r="H45" s="105"/>
      <c r="I45" s="34"/>
      <c r="J45" s="34"/>
      <c r="K45" s="2"/>
    </row>
    <row r="46" spans="1:11" ht="21.75" customHeight="1" x14ac:dyDescent="0.35">
      <c r="A46" s="97"/>
      <c r="B46" s="2"/>
      <c r="C46" s="2"/>
      <c r="D46" s="68"/>
      <c r="E46" s="22"/>
      <c r="F46" s="23" t="s">
        <v>46</v>
      </c>
      <c r="G46" s="106" t="s">
        <v>47</v>
      </c>
      <c r="H46" s="107"/>
      <c r="I46" s="57" t="s">
        <v>48</v>
      </c>
      <c r="J46" s="58" t="s">
        <v>49</v>
      </c>
      <c r="K46" s="17"/>
    </row>
    <row r="47" spans="1:11" ht="21" customHeight="1" x14ac:dyDescent="0.35">
      <c r="A47" s="97"/>
      <c r="B47" s="2"/>
      <c r="C47" s="68"/>
      <c r="D47" s="68"/>
      <c r="E47" s="22"/>
      <c r="F47" s="69">
        <v>0.5</v>
      </c>
      <c r="G47" s="108">
        <f>$F$14+$J$16</f>
        <v>5950</v>
      </c>
      <c r="H47" s="109"/>
      <c r="I47" s="70">
        <f>G27+J43</f>
        <v>10466.52</v>
      </c>
      <c r="J47" s="71">
        <f>G47-I47</f>
        <v>-4516.5200000000004</v>
      </c>
      <c r="K47" s="17"/>
    </row>
    <row r="48" spans="1:11" ht="21" customHeight="1" x14ac:dyDescent="0.35">
      <c r="A48" s="97"/>
      <c r="B48" s="2"/>
      <c r="C48" s="68"/>
      <c r="D48" s="68"/>
      <c r="E48" s="22"/>
      <c r="F48" s="72">
        <v>0.65</v>
      </c>
      <c r="G48" s="110">
        <f>$F$15+$J$16</f>
        <v>7660</v>
      </c>
      <c r="H48" s="111"/>
      <c r="I48" s="73">
        <f>I27+J43</f>
        <v>10466.52</v>
      </c>
      <c r="J48" s="74">
        <f>G48-I48</f>
        <v>-2806.5200000000004</v>
      </c>
      <c r="K48" s="17"/>
    </row>
    <row r="49" spans="1:11" ht="21" customHeight="1" x14ac:dyDescent="0.35">
      <c r="A49" s="97"/>
      <c r="B49" s="2"/>
      <c r="C49" s="68"/>
      <c r="D49" s="68"/>
      <c r="E49" s="22"/>
      <c r="F49" s="75">
        <v>1</v>
      </c>
      <c r="G49" s="98">
        <f>$F$16+$J$16</f>
        <v>11650</v>
      </c>
      <c r="H49" s="99"/>
      <c r="I49" s="76">
        <f>J43+J27</f>
        <v>10466.52</v>
      </c>
      <c r="J49" s="77">
        <f>G49-I49</f>
        <v>1183.4799999999996</v>
      </c>
      <c r="K49" s="17"/>
    </row>
    <row r="50" spans="1:11" ht="15" customHeight="1" x14ac:dyDescent="0.2">
      <c r="A50" s="97"/>
      <c r="B50" s="2"/>
      <c r="C50" s="2"/>
      <c r="D50" s="2"/>
      <c r="E50" s="2"/>
      <c r="F50" s="78"/>
      <c r="G50" s="83" t="s">
        <v>50</v>
      </c>
      <c r="H50" s="84"/>
      <c r="I50" s="84"/>
      <c r="J50" s="84"/>
      <c r="K50" s="2"/>
    </row>
    <row r="51" spans="1:11" ht="12.7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4.1" customHeight="1" x14ac:dyDescent="0.25">
      <c r="A52" s="85" t="s">
        <v>51</v>
      </c>
      <c r="B52" s="86"/>
      <c r="C52" s="86"/>
      <c r="D52" s="86"/>
      <c r="E52" s="86"/>
      <c r="F52" s="86"/>
      <c r="G52" s="86"/>
      <c r="H52" s="86"/>
      <c r="I52" s="86"/>
      <c r="J52" s="86"/>
      <c r="K52" s="2"/>
    </row>
  </sheetData>
  <mergeCells count="82">
    <mergeCell ref="H9:I9"/>
    <mergeCell ref="A52:J52"/>
    <mergeCell ref="G50:J50"/>
    <mergeCell ref="A45:A50"/>
    <mergeCell ref="G44:H44"/>
    <mergeCell ref="G43:H43"/>
    <mergeCell ref="G42:H42"/>
    <mergeCell ref="E42:F42"/>
    <mergeCell ref="G49:H49"/>
    <mergeCell ref="G48:H48"/>
    <mergeCell ref="G47:H47"/>
    <mergeCell ref="G46:H46"/>
    <mergeCell ref="G45:H45"/>
    <mergeCell ref="G41:H41"/>
    <mergeCell ref="E41:F41"/>
    <mergeCell ref="G40:H40"/>
    <mergeCell ref="E40:F40"/>
    <mergeCell ref="G39:H39"/>
    <mergeCell ref="E39:F39"/>
    <mergeCell ref="G38:H38"/>
    <mergeCell ref="E38:F38"/>
    <mergeCell ref="G37:H37"/>
    <mergeCell ref="E37:F37"/>
    <mergeCell ref="G36:H36"/>
    <mergeCell ref="E36:F36"/>
    <mergeCell ref="G28:J28"/>
    <mergeCell ref="G35:H35"/>
    <mergeCell ref="E35:F35"/>
    <mergeCell ref="G34:H34"/>
    <mergeCell ref="E34:F34"/>
    <mergeCell ref="G33:H33"/>
    <mergeCell ref="E33:F33"/>
    <mergeCell ref="G21:H21"/>
    <mergeCell ref="A19:A44"/>
    <mergeCell ref="G20:J20"/>
    <mergeCell ref="C17:F17"/>
    <mergeCell ref="G27:H27"/>
    <mergeCell ref="D27:F27"/>
    <mergeCell ref="G26:H26"/>
    <mergeCell ref="D26:F26"/>
    <mergeCell ref="G25:H25"/>
    <mergeCell ref="D25:F25"/>
    <mergeCell ref="G32:H32"/>
    <mergeCell ref="E32:F32"/>
    <mergeCell ref="G31:H31"/>
    <mergeCell ref="E31:F31"/>
    <mergeCell ref="G30:H30"/>
    <mergeCell ref="G29:H29"/>
    <mergeCell ref="G24:H24"/>
    <mergeCell ref="D24:E24"/>
    <mergeCell ref="G23:H23"/>
    <mergeCell ref="D23:E23"/>
    <mergeCell ref="G22:H22"/>
    <mergeCell ref="D22:E22"/>
    <mergeCell ref="H16:I16"/>
    <mergeCell ref="C16:E16"/>
    <mergeCell ref="H15:I15"/>
    <mergeCell ref="C15:E15"/>
    <mergeCell ref="H14:I14"/>
    <mergeCell ref="C14:E14"/>
    <mergeCell ref="A1:J1"/>
    <mergeCell ref="C10:E10"/>
    <mergeCell ref="C9:E9"/>
    <mergeCell ref="C7:F7"/>
    <mergeCell ref="A6:A18"/>
    <mergeCell ref="B5:J5"/>
    <mergeCell ref="I4:J4"/>
    <mergeCell ref="H7:J7"/>
    <mergeCell ref="D4:F4"/>
    <mergeCell ref="A4:C4"/>
    <mergeCell ref="H13:I13"/>
    <mergeCell ref="C13:E13"/>
    <mergeCell ref="H12:I12"/>
    <mergeCell ref="H11:I11"/>
    <mergeCell ref="C11:E11"/>
    <mergeCell ref="H10:I10"/>
    <mergeCell ref="H3:I3"/>
    <mergeCell ref="D3:F3"/>
    <mergeCell ref="A3:C3"/>
    <mergeCell ref="D2:F2"/>
    <mergeCell ref="A2:C2"/>
    <mergeCell ref="H2:I2"/>
  </mergeCells>
  <pageMargins left="0.75" right="0.75" top="1" bottom="1" header="0.5" footer="0.5"/>
  <pageSetup orientation="portrait"/>
  <headerFooter>
    <oddHeader>&amp;C&amp;"Arial,Regular"&amp;10&amp;K000000Sheet1</oddHeader>
    <oddFooter>&amp;C&amp;"Arial,Regular"&amp;10&amp;K000000Page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2.75" customHeight="1" x14ac:dyDescent="0.2"/>
  <cols>
    <col min="1" max="256" width="6.59765625" style="81" customWidth="1"/>
  </cols>
  <sheetData>
    <row r="1" spans="1:5" ht="15.6" customHeight="1" x14ac:dyDescent="0.2">
      <c r="A1" s="2"/>
      <c r="B1" s="2"/>
      <c r="C1" s="2"/>
      <c r="D1" s="2"/>
      <c r="E1" s="2"/>
    </row>
    <row r="2" spans="1:5" ht="15.6" customHeight="1" x14ac:dyDescent="0.2">
      <c r="A2" s="2"/>
      <c r="B2" s="2"/>
      <c r="C2" s="2"/>
      <c r="D2" s="2"/>
      <c r="E2" s="2"/>
    </row>
    <row r="3" spans="1:5" ht="15.6" customHeight="1" x14ac:dyDescent="0.2">
      <c r="A3" s="2"/>
      <c r="B3" s="2"/>
      <c r="C3" s="2"/>
      <c r="D3" s="2"/>
      <c r="E3" s="2"/>
    </row>
    <row r="4" spans="1:5" ht="15.6" customHeight="1" x14ac:dyDescent="0.2">
      <c r="A4" s="2"/>
      <c r="B4" s="2"/>
      <c r="C4" s="2"/>
      <c r="D4" s="2"/>
      <c r="E4" s="2"/>
    </row>
    <row r="5" spans="1:5" ht="15.6" customHeight="1" x14ac:dyDescent="0.2">
      <c r="A5" s="2"/>
      <c r="B5" s="2"/>
      <c r="C5" s="2"/>
      <c r="D5" s="2"/>
      <c r="E5" s="2"/>
    </row>
    <row r="6" spans="1:5" ht="15.6" customHeight="1" x14ac:dyDescent="0.2">
      <c r="A6" s="2"/>
      <c r="B6" s="2"/>
      <c r="C6" s="2"/>
      <c r="D6" s="2"/>
      <c r="E6" s="2"/>
    </row>
    <row r="7" spans="1:5" ht="15.6" customHeight="1" x14ac:dyDescent="0.2">
      <c r="A7" s="2"/>
      <c r="B7" s="2"/>
      <c r="C7" s="2"/>
      <c r="D7" s="2"/>
      <c r="E7" s="2"/>
    </row>
    <row r="8" spans="1:5" ht="15.6" customHeight="1" x14ac:dyDescent="0.2">
      <c r="A8" s="2"/>
      <c r="B8" s="2"/>
      <c r="C8" s="2"/>
      <c r="D8" s="2"/>
      <c r="E8" s="2"/>
    </row>
    <row r="9" spans="1:5" ht="15.6" customHeight="1" x14ac:dyDescent="0.2">
      <c r="A9" s="2"/>
      <c r="B9" s="2"/>
      <c r="C9" s="2"/>
      <c r="D9" s="2"/>
      <c r="E9" s="2"/>
    </row>
    <row r="10" spans="1:5" ht="15.6" customHeight="1" x14ac:dyDescent="0.2">
      <c r="A10" s="2"/>
      <c r="B10" s="2"/>
      <c r="C10" s="2"/>
      <c r="D10" s="2"/>
      <c r="E10" s="2"/>
    </row>
  </sheetData>
  <pageMargins left="0.75" right="0.75" top="1" bottom="1" header="0.5" footer="0.5"/>
  <pageSetup orientation="portrait"/>
  <headerFooter>
    <oddHeader>&amp;C&amp;"Arial,Regular"&amp;10&amp;K000000Sheet2</oddHeader>
    <oddFooter>&amp;C&amp;"Arial,Regular"&amp;10&amp;K000000Page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2.75" customHeight="1" x14ac:dyDescent="0.2"/>
  <cols>
    <col min="1" max="256" width="6.59765625" style="82" customWidth="1"/>
  </cols>
  <sheetData>
    <row r="1" spans="1:5" ht="15.6" customHeight="1" x14ac:dyDescent="0.2">
      <c r="A1" s="2"/>
      <c r="B1" s="2"/>
      <c r="C1" s="2"/>
      <c r="D1" s="2"/>
      <c r="E1" s="2"/>
    </row>
    <row r="2" spans="1:5" ht="15.6" customHeight="1" x14ac:dyDescent="0.2">
      <c r="A2" s="2"/>
      <c r="B2" s="2"/>
      <c r="C2" s="2"/>
      <c r="D2" s="2"/>
      <c r="E2" s="2"/>
    </row>
    <row r="3" spans="1:5" ht="15.6" customHeight="1" x14ac:dyDescent="0.2">
      <c r="A3" s="2"/>
      <c r="B3" s="2"/>
      <c r="C3" s="2"/>
      <c r="D3" s="2"/>
      <c r="E3" s="2"/>
    </row>
    <row r="4" spans="1:5" ht="15.6" customHeight="1" x14ac:dyDescent="0.2">
      <c r="A4" s="2"/>
      <c r="B4" s="2"/>
      <c r="C4" s="2"/>
      <c r="D4" s="2"/>
      <c r="E4" s="2"/>
    </row>
    <row r="5" spans="1:5" ht="15.6" customHeight="1" x14ac:dyDescent="0.2">
      <c r="A5" s="2"/>
      <c r="B5" s="2"/>
      <c r="C5" s="2"/>
      <c r="D5" s="2"/>
      <c r="E5" s="2"/>
    </row>
    <row r="6" spans="1:5" ht="15.6" customHeight="1" x14ac:dyDescent="0.2">
      <c r="A6" s="2"/>
      <c r="B6" s="2"/>
      <c r="C6" s="2"/>
      <c r="D6" s="2"/>
      <c r="E6" s="2"/>
    </row>
    <row r="7" spans="1:5" ht="15.6" customHeight="1" x14ac:dyDescent="0.2">
      <c r="A7" s="2"/>
      <c r="B7" s="2"/>
      <c r="C7" s="2"/>
      <c r="D7" s="2"/>
      <c r="E7" s="2"/>
    </row>
    <row r="8" spans="1:5" ht="15.6" customHeight="1" x14ac:dyDescent="0.2">
      <c r="A8" s="2"/>
      <c r="B8" s="2"/>
      <c r="C8" s="2"/>
      <c r="D8" s="2"/>
      <c r="E8" s="2"/>
    </row>
    <row r="9" spans="1:5" ht="15.6" customHeight="1" x14ac:dyDescent="0.2">
      <c r="A9" s="2"/>
      <c r="B9" s="2"/>
      <c r="C9" s="2"/>
      <c r="D9" s="2"/>
      <c r="E9" s="2"/>
    </row>
    <row r="10" spans="1:5" ht="15.6" customHeight="1" x14ac:dyDescent="0.2">
      <c r="A10" s="2"/>
      <c r="B10" s="2"/>
      <c r="C10" s="2"/>
      <c r="D10" s="2"/>
      <c r="E10" s="2"/>
    </row>
  </sheetData>
  <pageMargins left="0.75" right="0.75" top="1" bottom="1" header="0.5" footer="0.5"/>
  <pageSetup orientation="portrait"/>
  <headerFooter>
    <oddHeader>&amp;C&amp;"Arial,Regular"&amp;10&amp;K000000Sheet3</oddHeader>
    <oddFooter>&amp;C&amp;"Arial,Regular"&amp;10&amp;K000000Page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Sheet1-1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Broome, Richard</dc:creator>
  <cp:lastModifiedBy>Union SDM</cp:lastModifiedBy>
  <dcterms:created xsi:type="dcterms:W3CDTF">2015-02-25T15:36:35Z</dcterms:created>
  <dcterms:modified xsi:type="dcterms:W3CDTF">2017-08-09T10:51:08Z</dcterms:modified>
</cp:coreProperties>
</file>